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/>
  <mc:AlternateContent xmlns:mc="http://schemas.openxmlformats.org/markup-compatibility/2006">
    <mc:Choice Requires="x15">
      <x15ac:absPath xmlns:x15ac="http://schemas.microsoft.com/office/spreadsheetml/2010/11/ac" url="/Users/gillertamas/Desktop/"/>
    </mc:Choice>
  </mc:AlternateContent>
  <bookViews>
    <workbookView xWindow="0" yWindow="460" windowWidth="28800" windowHeight="194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1" l="1"/>
  <c r="E61" i="1"/>
  <c r="F61" i="1"/>
  <c r="G61" i="1"/>
  <c r="H61" i="1"/>
  <c r="I61" i="1"/>
  <c r="J61" i="1"/>
  <c r="K61" i="1"/>
  <c r="L61" i="1"/>
  <c r="M61" i="1"/>
  <c r="N61" i="1"/>
  <c r="C61" i="1"/>
  <c r="N58" i="1"/>
  <c r="D59" i="1"/>
  <c r="E59" i="1"/>
  <c r="F59" i="1"/>
  <c r="G59" i="1"/>
  <c r="H59" i="1"/>
  <c r="I59" i="1"/>
  <c r="J59" i="1"/>
  <c r="K59" i="1"/>
  <c r="L59" i="1"/>
  <c r="M59" i="1"/>
  <c r="N59" i="1"/>
  <c r="C59" i="1"/>
  <c r="O58" i="1"/>
  <c r="D57" i="1"/>
  <c r="E57" i="1"/>
  <c r="F57" i="1"/>
  <c r="G57" i="1"/>
  <c r="H57" i="1"/>
  <c r="I57" i="1"/>
  <c r="J57" i="1"/>
  <c r="K57" i="1"/>
  <c r="L57" i="1"/>
  <c r="M57" i="1"/>
  <c r="N57" i="1"/>
  <c r="C57" i="1"/>
  <c r="D56" i="1"/>
  <c r="E56" i="1"/>
  <c r="F56" i="1"/>
  <c r="G56" i="1"/>
  <c r="H56" i="1"/>
  <c r="I56" i="1"/>
  <c r="J56" i="1"/>
  <c r="K56" i="1"/>
  <c r="L56" i="1"/>
  <c r="M56" i="1"/>
  <c r="N56" i="1"/>
  <c r="C56" i="1"/>
  <c r="D47" i="1"/>
  <c r="D52" i="1"/>
  <c r="D53" i="1"/>
  <c r="E47" i="1"/>
  <c r="E52" i="1"/>
  <c r="E53" i="1"/>
  <c r="F47" i="1"/>
  <c r="F52" i="1"/>
  <c r="F53" i="1"/>
  <c r="G47" i="1"/>
  <c r="G52" i="1"/>
  <c r="G53" i="1"/>
  <c r="H47" i="1"/>
  <c r="H52" i="1"/>
  <c r="H53" i="1"/>
  <c r="I47" i="1"/>
  <c r="I52" i="1"/>
  <c r="I53" i="1"/>
  <c r="J47" i="1"/>
  <c r="J52" i="1"/>
  <c r="J53" i="1"/>
  <c r="K47" i="1"/>
  <c r="K52" i="1"/>
  <c r="K53" i="1"/>
  <c r="L47" i="1"/>
  <c r="L52" i="1"/>
  <c r="L53" i="1"/>
  <c r="M47" i="1"/>
  <c r="M52" i="1"/>
  <c r="M53" i="1"/>
  <c r="N47" i="1"/>
  <c r="N52" i="1"/>
  <c r="N53" i="1"/>
  <c r="C47" i="1"/>
  <c r="C52" i="1"/>
  <c r="C5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9" i="1"/>
  <c r="O60" i="1"/>
  <c r="O61" i="1"/>
  <c r="O43" i="1"/>
  <c r="C9" i="1"/>
  <c r="D8" i="1"/>
  <c r="D9" i="1"/>
  <c r="E8" i="1"/>
  <c r="E9" i="1"/>
  <c r="F8" i="1"/>
  <c r="F9" i="1"/>
  <c r="G8" i="1"/>
  <c r="G9" i="1"/>
  <c r="H8" i="1"/>
  <c r="H9" i="1"/>
  <c r="I8" i="1"/>
  <c r="I9" i="1"/>
  <c r="J8" i="1"/>
  <c r="J9" i="1"/>
  <c r="K8" i="1"/>
  <c r="K9" i="1"/>
  <c r="L8" i="1"/>
  <c r="L9" i="1"/>
  <c r="M8" i="1"/>
  <c r="M9" i="1"/>
  <c r="N8" i="1"/>
  <c r="N9" i="1"/>
  <c r="O9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O16" i="1"/>
  <c r="O17" i="1"/>
  <c r="D18" i="1"/>
  <c r="E18" i="1"/>
  <c r="F18" i="1"/>
  <c r="G18" i="1"/>
  <c r="H18" i="1"/>
  <c r="I18" i="1"/>
  <c r="J18" i="1"/>
  <c r="K18" i="1"/>
  <c r="L18" i="1"/>
  <c r="M18" i="1"/>
  <c r="N18" i="1"/>
  <c r="O18" i="1"/>
  <c r="D19" i="1"/>
  <c r="E19" i="1"/>
  <c r="F19" i="1"/>
  <c r="G19" i="1"/>
  <c r="H19" i="1"/>
  <c r="I19" i="1"/>
  <c r="J19" i="1"/>
  <c r="K19" i="1"/>
  <c r="L19" i="1"/>
  <c r="M19" i="1"/>
  <c r="N19" i="1"/>
  <c r="O19" i="1"/>
  <c r="D20" i="1"/>
  <c r="E20" i="1"/>
  <c r="F20" i="1"/>
  <c r="G20" i="1"/>
  <c r="H20" i="1"/>
  <c r="I20" i="1"/>
  <c r="J20" i="1"/>
  <c r="K20" i="1"/>
  <c r="L20" i="1"/>
  <c r="M20" i="1"/>
  <c r="N20" i="1"/>
  <c r="O20" i="1"/>
  <c r="D21" i="1"/>
  <c r="E21" i="1"/>
  <c r="F21" i="1"/>
  <c r="G21" i="1"/>
  <c r="H21" i="1"/>
  <c r="I21" i="1"/>
  <c r="J21" i="1"/>
  <c r="K21" i="1"/>
  <c r="L21" i="1"/>
  <c r="M21" i="1"/>
  <c r="N21" i="1"/>
  <c r="O21" i="1"/>
  <c r="D22" i="1"/>
  <c r="E22" i="1"/>
  <c r="F22" i="1"/>
  <c r="G22" i="1"/>
  <c r="H22" i="1"/>
  <c r="I22" i="1"/>
  <c r="J22" i="1"/>
  <c r="K22" i="1"/>
  <c r="L22" i="1"/>
  <c r="M22" i="1"/>
  <c r="N22" i="1"/>
  <c r="O22" i="1"/>
  <c r="D23" i="1"/>
  <c r="E23" i="1"/>
  <c r="F23" i="1"/>
  <c r="G23" i="1"/>
  <c r="H23" i="1"/>
  <c r="I23" i="1"/>
  <c r="J23" i="1"/>
  <c r="K23" i="1"/>
  <c r="L23" i="1"/>
  <c r="M23" i="1"/>
  <c r="N23" i="1"/>
  <c r="O23" i="1"/>
  <c r="D24" i="1"/>
  <c r="E24" i="1"/>
  <c r="F24" i="1"/>
  <c r="G24" i="1"/>
  <c r="H24" i="1"/>
  <c r="I24" i="1"/>
  <c r="J24" i="1"/>
  <c r="K24" i="1"/>
  <c r="L24" i="1"/>
  <c r="M24" i="1"/>
  <c r="N24" i="1"/>
  <c r="O24" i="1"/>
  <c r="D25" i="1"/>
  <c r="E25" i="1"/>
  <c r="F25" i="1"/>
  <c r="G25" i="1"/>
  <c r="H25" i="1"/>
  <c r="I25" i="1"/>
  <c r="J25" i="1"/>
  <c r="K25" i="1"/>
  <c r="L25" i="1"/>
  <c r="M25" i="1"/>
  <c r="N25" i="1"/>
  <c r="O25" i="1"/>
  <c r="D26" i="1"/>
  <c r="E26" i="1"/>
  <c r="F26" i="1"/>
  <c r="G26" i="1"/>
  <c r="H26" i="1"/>
  <c r="I26" i="1"/>
  <c r="J26" i="1"/>
  <c r="K26" i="1"/>
  <c r="L26" i="1"/>
  <c r="M26" i="1"/>
  <c r="N26" i="1"/>
  <c r="O26" i="1"/>
  <c r="D27" i="1"/>
  <c r="E27" i="1"/>
  <c r="F27" i="1"/>
  <c r="G27" i="1"/>
  <c r="H27" i="1"/>
  <c r="I27" i="1"/>
  <c r="J27" i="1"/>
  <c r="K27" i="1"/>
  <c r="L27" i="1"/>
  <c r="M27" i="1"/>
  <c r="N27" i="1"/>
  <c r="O27" i="1"/>
  <c r="O28" i="1"/>
  <c r="O29" i="1"/>
  <c r="C40" i="1"/>
  <c r="C41" i="1"/>
  <c r="D30" i="1"/>
  <c r="D31" i="1"/>
  <c r="D32" i="1"/>
  <c r="D33" i="1"/>
  <c r="D34" i="1"/>
  <c r="D35" i="1"/>
  <c r="D36" i="1"/>
  <c r="D37" i="1"/>
  <c r="D38" i="1"/>
  <c r="D40" i="1"/>
  <c r="D41" i="1"/>
  <c r="E40" i="1"/>
  <c r="E41" i="1"/>
  <c r="F30" i="1"/>
  <c r="F31" i="1"/>
  <c r="F32" i="1"/>
  <c r="F33" i="1"/>
  <c r="F34" i="1"/>
  <c r="F35" i="1"/>
  <c r="F36" i="1"/>
  <c r="F37" i="1"/>
  <c r="F38" i="1"/>
  <c r="F40" i="1"/>
  <c r="F41" i="1"/>
  <c r="G40" i="1"/>
  <c r="G41" i="1"/>
  <c r="H30" i="1"/>
  <c r="H31" i="1"/>
  <c r="H32" i="1"/>
  <c r="H33" i="1"/>
  <c r="H34" i="1"/>
  <c r="H35" i="1"/>
  <c r="H36" i="1"/>
  <c r="H37" i="1"/>
  <c r="H38" i="1"/>
  <c r="H40" i="1"/>
  <c r="H41" i="1"/>
  <c r="I40" i="1"/>
  <c r="I41" i="1"/>
  <c r="J30" i="1"/>
  <c r="J31" i="1"/>
  <c r="J32" i="1"/>
  <c r="J33" i="1"/>
  <c r="J34" i="1"/>
  <c r="J35" i="1"/>
  <c r="J36" i="1"/>
  <c r="J37" i="1"/>
  <c r="J38" i="1"/>
  <c r="J40" i="1"/>
  <c r="J41" i="1"/>
  <c r="K40" i="1"/>
  <c r="K41" i="1"/>
  <c r="L30" i="1"/>
  <c r="L31" i="1"/>
  <c r="L32" i="1"/>
  <c r="L33" i="1"/>
  <c r="L34" i="1"/>
  <c r="L35" i="1"/>
  <c r="L36" i="1"/>
  <c r="L37" i="1"/>
  <c r="L38" i="1"/>
  <c r="L40" i="1"/>
  <c r="L41" i="1"/>
  <c r="M40" i="1"/>
  <c r="M41" i="1"/>
  <c r="N30" i="1"/>
  <c r="N31" i="1"/>
  <c r="N32" i="1"/>
  <c r="N33" i="1"/>
  <c r="N34" i="1"/>
  <c r="N35" i="1"/>
  <c r="N36" i="1"/>
  <c r="N37" i="1"/>
  <c r="N38" i="1"/>
  <c r="N39" i="1"/>
  <c r="N40" i="1"/>
  <c r="N41" i="1"/>
  <c r="O41" i="1"/>
  <c r="O42" i="1"/>
  <c r="D16" i="1"/>
  <c r="D17" i="1"/>
  <c r="D28" i="1"/>
  <c r="D29" i="1"/>
  <c r="D42" i="1"/>
  <c r="E16" i="1"/>
  <c r="E17" i="1"/>
  <c r="E28" i="1"/>
  <c r="E29" i="1"/>
  <c r="E42" i="1"/>
  <c r="F16" i="1"/>
  <c r="F17" i="1"/>
  <c r="F28" i="1"/>
  <c r="F29" i="1"/>
  <c r="F42" i="1"/>
  <c r="G16" i="1"/>
  <c r="G17" i="1"/>
  <c r="G28" i="1"/>
  <c r="G29" i="1"/>
  <c r="G42" i="1"/>
  <c r="H16" i="1"/>
  <c r="H17" i="1"/>
  <c r="H28" i="1"/>
  <c r="H29" i="1"/>
  <c r="H42" i="1"/>
  <c r="I16" i="1"/>
  <c r="I17" i="1"/>
  <c r="I28" i="1"/>
  <c r="I29" i="1"/>
  <c r="I42" i="1"/>
  <c r="J16" i="1"/>
  <c r="J17" i="1"/>
  <c r="J28" i="1"/>
  <c r="J29" i="1"/>
  <c r="J42" i="1"/>
  <c r="K16" i="1"/>
  <c r="K17" i="1"/>
  <c r="K28" i="1"/>
  <c r="K29" i="1"/>
  <c r="K42" i="1"/>
  <c r="L16" i="1"/>
  <c r="L17" i="1"/>
  <c r="L28" i="1"/>
  <c r="L29" i="1"/>
  <c r="L42" i="1"/>
  <c r="M16" i="1"/>
  <c r="M17" i="1"/>
  <c r="M28" i="1"/>
  <c r="M29" i="1"/>
  <c r="M42" i="1"/>
  <c r="N16" i="1"/>
  <c r="N17" i="1"/>
  <c r="N28" i="1"/>
  <c r="N29" i="1"/>
  <c r="N42" i="1"/>
  <c r="C16" i="1"/>
  <c r="C17" i="1"/>
  <c r="C28" i="1"/>
  <c r="C29" i="1"/>
  <c r="C42" i="1"/>
  <c r="O40" i="1"/>
  <c r="O39" i="1"/>
  <c r="O31" i="1"/>
  <c r="O32" i="1"/>
  <c r="O33" i="1"/>
  <c r="O34" i="1"/>
  <c r="O35" i="1"/>
  <c r="O36" i="1"/>
  <c r="O37" i="1"/>
  <c r="O38" i="1"/>
  <c r="O30" i="1"/>
  <c r="O7" i="1"/>
  <c r="H6" i="1"/>
  <c r="K6" i="1"/>
  <c r="N6" i="1"/>
  <c r="E6" i="1"/>
  <c r="F5" i="1"/>
  <c r="G5" i="1"/>
  <c r="H5" i="1"/>
  <c r="I5" i="1"/>
  <c r="J5" i="1"/>
  <c r="K5" i="1"/>
  <c r="L5" i="1"/>
  <c r="M5" i="1"/>
  <c r="N5" i="1"/>
</calcChain>
</file>

<file path=xl/sharedStrings.xml><?xml version="1.0" encoding="utf-8"?>
<sst xmlns="http://schemas.openxmlformats.org/spreadsheetml/2006/main" count="68" uniqueCount="60">
  <si>
    <t>Időszak</t>
  </si>
  <si>
    <t>Terv</t>
  </si>
  <si>
    <t>Összesen</t>
  </si>
  <si>
    <t>Eladott darab</t>
  </si>
  <si>
    <t>Eladási ár</t>
  </si>
  <si>
    <t>Árbevétel</t>
  </si>
  <si>
    <t>Üzleti terv minta</t>
  </si>
  <si>
    <t>Eredménykimutatás (adatok ezer Ft-ban)</t>
  </si>
  <si>
    <t>Gyártási önköltség eFt/db</t>
  </si>
  <si>
    <t>Gyártási önköltség eFt (sum)</t>
  </si>
  <si>
    <t>Értékesítő 1. fix bére</t>
  </si>
  <si>
    <t>Értékesítő 2. fix bére</t>
  </si>
  <si>
    <t>Disztribútori jutalék (20%)</t>
  </si>
  <si>
    <t>Értékesítők bónusza (10%)</t>
  </si>
  <si>
    <t>Közvetlen költségek</t>
  </si>
  <si>
    <t>Értékesítés közvetlen fedezete</t>
  </si>
  <si>
    <t>Könyvelés</t>
  </si>
  <si>
    <t>Bérszámfejtés</t>
  </si>
  <si>
    <t>Jogász</t>
  </si>
  <si>
    <t>Személygépkocsi bérleti dj</t>
  </si>
  <si>
    <t>Üzemanyag</t>
  </si>
  <si>
    <t>Utazás, parkolás</t>
  </si>
  <si>
    <t>Bankköltség</t>
  </si>
  <si>
    <t>Irodaszer, nyomtatvány</t>
  </si>
  <si>
    <t>Informatikai szolgáltatások</t>
  </si>
  <si>
    <t>Egyéb</t>
  </si>
  <si>
    <t>Közvetett költségek</t>
  </si>
  <si>
    <t>Értékesítés közvetett fedezete</t>
  </si>
  <si>
    <t>Ügyvezető bruttó bére - mgmt.</t>
  </si>
  <si>
    <t>Értékesítési vezető bruttó bére - mgmt</t>
  </si>
  <si>
    <t>Gyártási vezető -bruttó bére - mgmt</t>
  </si>
  <si>
    <t>Pénzügyi vezető bruttó bére - mgmt</t>
  </si>
  <si>
    <t>Marketing munkatárs</t>
  </si>
  <si>
    <t>Pénzügyi asszisztens</t>
  </si>
  <si>
    <t>Gyártás technikus 1.</t>
  </si>
  <si>
    <t>Gyártás technikus 2.</t>
  </si>
  <si>
    <t>Asszisztens</t>
  </si>
  <si>
    <t>Bónusz</t>
  </si>
  <si>
    <t>Járulékok</t>
  </si>
  <si>
    <t>Teljes bérköltség</t>
  </si>
  <si>
    <t>Befektetett pénzügyi eszközök árfolyamnyeresége</t>
  </si>
  <si>
    <t>Befektetett pénzügyi eszközök kamatai</t>
  </si>
  <si>
    <t>Egyéb kapott kamatok és kamatjellegű bevételek</t>
  </si>
  <si>
    <t>Pénzügyi műveletek egyéb bevételei</t>
  </si>
  <si>
    <t>Pénzügyi műveletek bevételei</t>
  </si>
  <si>
    <t>Befektetett pénzügyi eszközök árfolyamvesztesége</t>
  </si>
  <si>
    <t>Fizetendő kamatok és ráfordítások</t>
  </si>
  <si>
    <t>Részesedések, értékpapírok, bankbetétek értékvesztése</t>
  </si>
  <si>
    <t>Pénzügyi műveletek egyéb ráfordításai</t>
  </si>
  <si>
    <t>Pénzügyi műveletek ráfordításai</t>
  </si>
  <si>
    <t>Pénzügyi eredmény</t>
  </si>
  <si>
    <t>Rendkívüli bevételek</t>
  </si>
  <si>
    <t>Rendkívüli ráfordítások</t>
  </si>
  <si>
    <t>Rendkívüli eredmény</t>
  </si>
  <si>
    <t>Adózás előtti eredmény</t>
  </si>
  <si>
    <t xml:space="preserve">Adó </t>
  </si>
  <si>
    <t>Adózott eredmény</t>
  </si>
  <si>
    <t>Osztalék</t>
  </si>
  <si>
    <t>MSZE</t>
  </si>
  <si>
    <t>EBIT (teljes fedezet)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</si>
</sst>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1" fillId="0" borderId="4" xfId="0" applyNumberFormat="1" applyFont="1" applyBorder="1"/>
    <xf numFmtId="3" fontId="0" fillId="0" borderId="4" xfId="0" applyNumberFormat="1" applyBorder="1"/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ill="1" applyBorder="1"/>
    <xf numFmtId="0" fontId="0" fillId="0" borderId="4" xfId="0" applyFill="1" applyBorder="1"/>
    <xf numFmtId="0" fontId="1" fillId="2" borderId="4" xfId="0" applyFont="1" applyFill="1" applyBorder="1"/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4" xfId="0" applyFont="1" applyFill="1" applyBorder="1"/>
    <xf numFmtId="3" fontId="1" fillId="3" borderId="4" xfId="0" applyNumberFormat="1" applyFont="1" applyFill="1" applyBorder="1"/>
    <xf numFmtId="3" fontId="0" fillId="0" borderId="4" xfId="0" applyNumberFormat="1" applyFont="1" applyBorder="1"/>
    <xf numFmtId="0" fontId="0" fillId="0" borderId="4" xfId="0" applyFont="1" applyFill="1" applyBorder="1"/>
    <xf numFmtId="0" fontId="3" fillId="3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tabSelected="1" workbookViewId="0">
      <selection activeCell="R44" sqref="R44"/>
    </sheetView>
  </sheetViews>
  <sheetFormatPr baseColWidth="10" defaultRowHeight="16" x14ac:dyDescent="0.2"/>
  <cols>
    <col min="2" max="2" width="46.5" bestFit="1" customWidth="1"/>
  </cols>
  <sheetData>
    <row r="1" spans="2:15" ht="17" thickBot="1" x14ac:dyDescent="0.25"/>
    <row r="2" spans="2:15" ht="32" customHeight="1" thickBot="1" x14ac:dyDescent="0.25">
      <c r="B2" s="12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5" spans="2:15" x14ac:dyDescent="0.2">
      <c r="B5" s="11" t="s">
        <v>0</v>
      </c>
      <c r="C5" s="11">
        <v>201601</v>
      </c>
      <c r="D5" s="11">
        <v>201602</v>
      </c>
      <c r="E5" s="11">
        <v>201603</v>
      </c>
      <c r="F5" s="11">
        <f>E5+1</f>
        <v>201604</v>
      </c>
      <c r="G5" s="11">
        <f t="shared" ref="G5:N5" si="0">F5+1</f>
        <v>201605</v>
      </c>
      <c r="H5" s="11">
        <f t="shared" si="0"/>
        <v>201606</v>
      </c>
      <c r="I5" s="11">
        <f t="shared" si="0"/>
        <v>201607</v>
      </c>
      <c r="J5" s="11">
        <f t="shared" si="0"/>
        <v>201608</v>
      </c>
      <c r="K5" s="11">
        <f>J5+1</f>
        <v>201609</v>
      </c>
      <c r="L5" s="11">
        <f t="shared" si="0"/>
        <v>201610</v>
      </c>
      <c r="M5" s="11">
        <f t="shared" si="0"/>
        <v>201611</v>
      </c>
      <c r="N5" s="11">
        <f t="shared" si="0"/>
        <v>201612</v>
      </c>
      <c r="O5" s="11" t="s">
        <v>2</v>
      </c>
    </row>
    <row r="6" spans="2:15" x14ac:dyDescent="0.2">
      <c r="B6" s="1" t="s">
        <v>7</v>
      </c>
      <c r="C6" s="2" t="s">
        <v>1</v>
      </c>
      <c r="D6" s="2" t="s">
        <v>1</v>
      </c>
      <c r="E6" s="2" t="str">
        <f>D6</f>
        <v>Terv</v>
      </c>
      <c r="F6" s="2" t="s">
        <v>1</v>
      </c>
      <c r="G6" s="2" t="s">
        <v>1</v>
      </c>
      <c r="H6" s="2" t="str">
        <f t="shared" ref="H6" si="1">G6</f>
        <v>Terv</v>
      </c>
      <c r="I6" s="2" t="s">
        <v>1</v>
      </c>
      <c r="J6" s="2" t="s">
        <v>1</v>
      </c>
      <c r="K6" s="2" t="str">
        <f t="shared" ref="K6" si="2">J6</f>
        <v>Terv</v>
      </c>
      <c r="L6" s="2" t="s">
        <v>1</v>
      </c>
      <c r="M6" s="2" t="s">
        <v>1</v>
      </c>
      <c r="N6" s="2" t="str">
        <f t="shared" ref="N6" si="3">M6</f>
        <v>Terv</v>
      </c>
      <c r="O6" s="2" t="s">
        <v>1</v>
      </c>
    </row>
    <row r="7" spans="2:15" x14ac:dyDescent="0.2">
      <c r="B7" s="3" t="s">
        <v>3</v>
      </c>
      <c r="C7" s="5">
        <v>50</v>
      </c>
      <c r="D7" s="5">
        <v>60</v>
      </c>
      <c r="E7" s="5">
        <v>70</v>
      </c>
      <c r="F7" s="5">
        <v>100</v>
      </c>
      <c r="G7" s="5">
        <v>110</v>
      </c>
      <c r="H7" s="5">
        <v>110</v>
      </c>
      <c r="I7" s="5">
        <v>120</v>
      </c>
      <c r="J7" s="5">
        <v>150</v>
      </c>
      <c r="K7" s="5">
        <v>160</v>
      </c>
      <c r="L7" s="5">
        <v>200</v>
      </c>
      <c r="M7" s="5">
        <v>250</v>
      </c>
      <c r="N7" s="5">
        <v>300</v>
      </c>
      <c r="O7" s="6">
        <f>SUM(C7:N7)</f>
        <v>1680</v>
      </c>
    </row>
    <row r="8" spans="2:15" x14ac:dyDescent="0.2">
      <c r="B8" s="3" t="s">
        <v>4</v>
      </c>
      <c r="C8" s="5">
        <v>100</v>
      </c>
      <c r="D8" s="5">
        <f>C8</f>
        <v>100</v>
      </c>
      <c r="E8" s="5">
        <f t="shared" ref="E8:N8" si="4">D8</f>
        <v>100</v>
      </c>
      <c r="F8" s="5">
        <f t="shared" si="4"/>
        <v>100</v>
      </c>
      <c r="G8" s="5">
        <f t="shared" si="4"/>
        <v>100</v>
      </c>
      <c r="H8" s="5">
        <f t="shared" si="4"/>
        <v>100</v>
      </c>
      <c r="I8" s="5">
        <f t="shared" si="4"/>
        <v>100</v>
      </c>
      <c r="J8" s="5">
        <f t="shared" si="4"/>
        <v>100</v>
      </c>
      <c r="K8" s="5">
        <f t="shared" si="4"/>
        <v>100</v>
      </c>
      <c r="L8" s="5">
        <f t="shared" si="4"/>
        <v>100</v>
      </c>
      <c r="M8" s="5">
        <f t="shared" si="4"/>
        <v>100</v>
      </c>
      <c r="N8" s="5">
        <f t="shared" si="4"/>
        <v>100</v>
      </c>
      <c r="O8" s="5"/>
    </row>
    <row r="9" spans="2:15" x14ac:dyDescent="0.2">
      <c r="B9" s="9" t="s">
        <v>5</v>
      </c>
      <c r="C9" s="10">
        <f>C7*C8</f>
        <v>5000</v>
      </c>
      <c r="D9" s="10">
        <f t="shared" ref="D9:N9" si="5">D7*D8</f>
        <v>6000</v>
      </c>
      <c r="E9" s="10">
        <f t="shared" si="5"/>
        <v>7000</v>
      </c>
      <c r="F9" s="10">
        <f t="shared" si="5"/>
        <v>10000</v>
      </c>
      <c r="G9" s="10">
        <f t="shared" si="5"/>
        <v>11000</v>
      </c>
      <c r="H9" s="10">
        <f t="shared" si="5"/>
        <v>11000</v>
      </c>
      <c r="I9" s="10">
        <f t="shared" si="5"/>
        <v>12000</v>
      </c>
      <c r="J9" s="10">
        <f t="shared" si="5"/>
        <v>15000</v>
      </c>
      <c r="K9" s="10">
        <f t="shared" si="5"/>
        <v>16000</v>
      </c>
      <c r="L9" s="10">
        <f t="shared" si="5"/>
        <v>20000</v>
      </c>
      <c r="M9" s="10">
        <f t="shared" si="5"/>
        <v>25000</v>
      </c>
      <c r="N9" s="10">
        <f t="shared" si="5"/>
        <v>30000</v>
      </c>
      <c r="O9" s="10">
        <f>SUM(C9:N9)</f>
        <v>168000</v>
      </c>
    </row>
    <row r="10" spans="2:15" x14ac:dyDescent="0.2">
      <c r="B10" s="3" t="s">
        <v>8</v>
      </c>
      <c r="C10" s="7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/>
    </row>
    <row r="11" spans="2:15" x14ac:dyDescent="0.2">
      <c r="B11" s="3" t="s">
        <v>9</v>
      </c>
      <c r="C11" s="5">
        <f>C7*C10</f>
        <v>500</v>
      </c>
      <c r="D11" s="5">
        <f t="shared" ref="D11:N11" si="6">D7*D10</f>
        <v>600</v>
      </c>
      <c r="E11" s="5">
        <f t="shared" si="6"/>
        <v>700</v>
      </c>
      <c r="F11" s="5">
        <f t="shared" si="6"/>
        <v>1000</v>
      </c>
      <c r="G11" s="5">
        <f t="shared" si="6"/>
        <v>1100</v>
      </c>
      <c r="H11" s="5">
        <f t="shared" si="6"/>
        <v>1100</v>
      </c>
      <c r="I11" s="5">
        <f t="shared" si="6"/>
        <v>1200</v>
      </c>
      <c r="J11" s="5">
        <f t="shared" si="6"/>
        <v>1500</v>
      </c>
      <c r="K11" s="5">
        <f t="shared" si="6"/>
        <v>1600</v>
      </c>
      <c r="L11" s="5">
        <f t="shared" si="6"/>
        <v>2000</v>
      </c>
      <c r="M11" s="5">
        <f t="shared" si="6"/>
        <v>2500</v>
      </c>
      <c r="N11" s="5">
        <f t="shared" si="6"/>
        <v>3000</v>
      </c>
      <c r="O11" s="17">
        <f>SUM(C11:N11)</f>
        <v>16800</v>
      </c>
    </row>
    <row r="12" spans="2:15" x14ac:dyDescent="0.2">
      <c r="B12" s="8" t="s">
        <v>12</v>
      </c>
      <c r="C12" s="3">
        <f>(C9/2)*0.2</f>
        <v>500</v>
      </c>
      <c r="D12" s="3">
        <f t="shared" ref="D12:N12" si="7">(D9/2)*0.2</f>
        <v>600</v>
      </c>
      <c r="E12" s="3">
        <f t="shared" si="7"/>
        <v>700</v>
      </c>
      <c r="F12" s="3">
        <f t="shared" si="7"/>
        <v>1000</v>
      </c>
      <c r="G12" s="3">
        <f t="shared" si="7"/>
        <v>1100</v>
      </c>
      <c r="H12" s="3">
        <f t="shared" si="7"/>
        <v>1100</v>
      </c>
      <c r="I12" s="3">
        <f t="shared" si="7"/>
        <v>1200</v>
      </c>
      <c r="J12" s="3">
        <f t="shared" si="7"/>
        <v>1500</v>
      </c>
      <c r="K12" s="3">
        <f t="shared" si="7"/>
        <v>1600</v>
      </c>
      <c r="L12" s="3">
        <f t="shared" si="7"/>
        <v>2000</v>
      </c>
      <c r="M12" s="3">
        <f t="shared" si="7"/>
        <v>2500</v>
      </c>
      <c r="N12" s="3">
        <f t="shared" si="7"/>
        <v>3000</v>
      </c>
      <c r="O12" s="17">
        <f>SUM(C12:N12)</f>
        <v>16800</v>
      </c>
    </row>
    <row r="13" spans="2:15" x14ac:dyDescent="0.2">
      <c r="B13" s="8" t="s">
        <v>10</v>
      </c>
      <c r="C13" s="3">
        <f>400*1.285</f>
        <v>514</v>
      </c>
      <c r="D13" s="3">
        <f>C13</f>
        <v>514</v>
      </c>
      <c r="E13" s="3">
        <f t="shared" ref="E13:N13" si="8">D13</f>
        <v>514</v>
      </c>
      <c r="F13" s="3">
        <f t="shared" si="8"/>
        <v>514</v>
      </c>
      <c r="G13" s="3">
        <f t="shared" si="8"/>
        <v>514</v>
      </c>
      <c r="H13" s="3">
        <f t="shared" si="8"/>
        <v>514</v>
      </c>
      <c r="I13" s="3">
        <f t="shared" si="8"/>
        <v>514</v>
      </c>
      <c r="J13" s="3">
        <f t="shared" si="8"/>
        <v>514</v>
      </c>
      <c r="K13" s="3">
        <f t="shared" si="8"/>
        <v>514</v>
      </c>
      <c r="L13" s="3">
        <f t="shared" si="8"/>
        <v>514</v>
      </c>
      <c r="M13" s="3">
        <f t="shared" si="8"/>
        <v>514</v>
      </c>
      <c r="N13" s="3">
        <f t="shared" si="8"/>
        <v>514</v>
      </c>
      <c r="O13" s="17">
        <f>SUM(C13:N13)</f>
        <v>6168</v>
      </c>
    </row>
    <row r="14" spans="2:15" x14ac:dyDescent="0.2">
      <c r="B14" s="8" t="s">
        <v>11</v>
      </c>
      <c r="C14" s="3">
        <f>C13</f>
        <v>514</v>
      </c>
      <c r="D14" s="3">
        <f>C14</f>
        <v>514</v>
      </c>
      <c r="E14" s="3">
        <f t="shared" ref="E14:N14" si="9">D14</f>
        <v>514</v>
      </c>
      <c r="F14" s="3">
        <f t="shared" si="9"/>
        <v>514</v>
      </c>
      <c r="G14" s="3">
        <f t="shared" si="9"/>
        <v>514</v>
      </c>
      <c r="H14" s="3">
        <f t="shared" si="9"/>
        <v>514</v>
      </c>
      <c r="I14" s="3">
        <f t="shared" si="9"/>
        <v>514</v>
      </c>
      <c r="J14" s="3">
        <f t="shared" si="9"/>
        <v>514</v>
      </c>
      <c r="K14" s="3">
        <f t="shared" si="9"/>
        <v>514</v>
      </c>
      <c r="L14" s="3">
        <f t="shared" si="9"/>
        <v>514</v>
      </c>
      <c r="M14" s="3">
        <f t="shared" si="9"/>
        <v>514</v>
      </c>
      <c r="N14" s="3">
        <f t="shared" si="9"/>
        <v>514</v>
      </c>
      <c r="O14" s="17">
        <f>SUM(C14:N14)</f>
        <v>6168</v>
      </c>
    </row>
    <row r="15" spans="2:15" x14ac:dyDescent="0.2">
      <c r="B15" s="8" t="s">
        <v>13</v>
      </c>
      <c r="C15" s="3">
        <f>(C9/2)*0.1</f>
        <v>250</v>
      </c>
      <c r="D15" s="3">
        <f t="shared" ref="D15:N15" si="10">(D9/2)*0.1</f>
        <v>300</v>
      </c>
      <c r="E15" s="3">
        <f t="shared" si="10"/>
        <v>350</v>
      </c>
      <c r="F15" s="3">
        <f t="shared" si="10"/>
        <v>500</v>
      </c>
      <c r="G15" s="3">
        <f t="shared" si="10"/>
        <v>550</v>
      </c>
      <c r="H15" s="3">
        <f t="shared" si="10"/>
        <v>550</v>
      </c>
      <c r="I15" s="3">
        <f t="shared" si="10"/>
        <v>600</v>
      </c>
      <c r="J15" s="3">
        <f t="shared" si="10"/>
        <v>750</v>
      </c>
      <c r="K15" s="3">
        <f t="shared" si="10"/>
        <v>800</v>
      </c>
      <c r="L15" s="3">
        <f t="shared" si="10"/>
        <v>1000</v>
      </c>
      <c r="M15" s="3">
        <f t="shared" si="10"/>
        <v>1250</v>
      </c>
      <c r="N15" s="3">
        <f t="shared" si="10"/>
        <v>1500</v>
      </c>
      <c r="O15" s="17">
        <f>SUM(C15:N15)</f>
        <v>8400</v>
      </c>
    </row>
    <row r="16" spans="2:15" x14ac:dyDescent="0.2">
      <c r="B16" s="9" t="s">
        <v>14</v>
      </c>
      <c r="C16" s="10">
        <f>SUM(C11:C15)</f>
        <v>2278</v>
      </c>
      <c r="D16" s="10">
        <f t="shared" ref="D16:N16" si="11">SUM(D11:D15)</f>
        <v>2528</v>
      </c>
      <c r="E16" s="10">
        <f t="shared" si="11"/>
        <v>2778</v>
      </c>
      <c r="F16" s="10">
        <f t="shared" si="11"/>
        <v>3528</v>
      </c>
      <c r="G16" s="10">
        <f t="shared" si="11"/>
        <v>3778</v>
      </c>
      <c r="H16" s="10">
        <f t="shared" si="11"/>
        <v>3778</v>
      </c>
      <c r="I16" s="10">
        <f t="shared" si="11"/>
        <v>4028</v>
      </c>
      <c r="J16" s="10">
        <f t="shared" si="11"/>
        <v>4778</v>
      </c>
      <c r="K16" s="10">
        <f t="shared" si="11"/>
        <v>5028</v>
      </c>
      <c r="L16" s="10">
        <f t="shared" si="11"/>
        <v>6028</v>
      </c>
      <c r="M16" s="10">
        <f t="shared" si="11"/>
        <v>7278</v>
      </c>
      <c r="N16" s="10">
        <f t="shared" si="11"/>
        <v>8528</v>
      </c>
      <c r="O16" s="10">
        <f>SUM(O11:O15)</f>
        <v>54336</v>
      </c>
    </row>
    <row r="17" spans="2:15" x14ac:dyDescent="0.2">
      <c r="B17" s="9" t="s">
        <v>15</v>
      </c>
      <c r="C17" s="10">
        <f>C9-C16</f>
        <v>2722</v>
      </c>
      <c r="D17" s="10">
        <f t="shared" ref="D17:O17" si="12">D9-D16</f>
        <v>3472</v>
      </c>
      <c r="E17" s="10">
        <f t="shared" si="12"/>
        <v>4222</v>
      </c>
      <c r="F17" s="10">
        <f t="shared" si="12"/>
        <v>6472</v>
      </c>
      <c r="G17" s="10">
        <f t="shared" si="12"/>
        <v>7222</v>
      </c>
      <c r="H17" s="10">
        <f t="shared" si="12"/>
        <v>7222</v>
      </c>
      <c r="I17" s="10">
        <f t="shared" si="12"/>
        <v>7972</v>
      </c>
      <c r="J17" s="10">
        <f t="shared" si="12"/>
        <v>10222</v>
      </c>
      <c r="K17" s="10">
        <f t="shared" si="12"/>
        <v>10972</v>
      </c>
      <c r="L17" s="10">
        <f t="shared" si="12"/>
        <v>13972</v>
      </c>
      <c r="M17" s="10">
        <f t="shared" si="12"/>
        <v>17722</v>
      </c>
      <c r="N17" s="10">
        <f t="shared" si="12"/>
        <v>21472</v>
      </c>
      <c r="O17" s="10">
        <f t="shared" si="12"/>
        <v>113664</v>
      </c>
    </row>
    <row r="18" spans="2:15" x14ac:dyDescent="0.2">
      <c r="B18" s="8" t="s">
        <v>16</v>
      </c>
      <c r="C18" s="3">
        <v>150</v>
      </c>
      <c r="D18" s="3">
        <f>C18</f>
        <v>150</v>
      </c>
      <c r="E18" s="3">
        <f t="shared" ref="E18:N18" si="13">D18</f>
        <v>150</v>
      </c>
      <c r="F18" s="3">
        <f t="shared" si="13"/>
        <v>150</v>
      </c>
      <c r="G18" s="3">
        <f t="shared" si="13"/>
        <v>150</v>
      </c>
      <c r="H18" s="3">
        <f t="shared" si="13"/>
        <v>150</v>
      </c>
      <c r="I18" s="3">
        <f t="shared" si="13"/>
        <v>150</v>
      </c>
      <c r="J18" s="3">
        <f t="shared" si="13"/>
        <v>150</v>
      </c>
      <c r="K18" s="3">
        <f t="shared" si="13"/>
        <v>150</v>
      </c>
      <c r="L18" s="3">
        <f t="shared" si="13"/>
        <v>150</v>
      </c>
      <c r="M18" s="3">
        <f t="shared" si="13"/>
        <v>150</v>
      </c>
      <c r="N18" s="3">
        <f t="shared" si="13"/>
        <v>150</v>
      </c>
      <c r="O18" s="3">
        <f>SUM(C18:N18)</f>
        <v>1800</v>
      </c>
    </row>
    <row r="19" spans="2:15" x14ac:dyDescent="0.2">
      <c r="B19" s="8" t="s">
        <v>17</v>
      </c>
      <c r="C19" s="3">
        <v>20</v>
      </c>
      <c r="D19" s="3">
        <f>C19</f>
        <v>20</v>
      </c>
      <c r="E19" s="3">
        <f t="shared" ref="E19:N19" si="14">D19</f>
        <v>20</v>
      </c>
      <c r="F19" s="3">
        <f t="shared" si="14"/>
        <v>20</v>
      </c>
      <c r="G19" s="3">
        <f t="shared" si="14"/>
        <v>20</v>
      </c>
      <c r="H19" s="3">
        <f t="shared" si="14"/>
        <v>20</v>
      </c>
      <c r="I19" s="3">
        <f t="shared" si="14"/>
        <v>20</v>
      </c>
      <c r="J19" s="3">
        <f t="shared" si="14"/>
        <v>20</v>
      </c>
      <c r="K19" s="3">
        <f t="shared" si="14"/>
        <v>20</v>
      </c>
      <c r="L19" s="3">
        <f t="shared" si="14"/>
        <v>20</v>
      </c>
      <c r="M19" s="3">
        <f t="shared" si="14"/>
        <v>20</v>
      </c>
      <c r="N19" s="3">
        <f t="shared" si="14"/>
        <v>20</v>
      </c>
      <c r="O19" s="3">
        <f>SUM(C19:N19)</f>
        <v>240</v>
      </c>
    </row>
    <row r="20" spans="2:15" x14ac:dyDescent="0.2">
      <c r="B20" s="8" t="s">
        <v>18</v>
      </c>
      <c r="C20" s="3">
        <v>100</v>
      </c>
      <c r="D20" s="3">
        <f>C20</f>
        <v>100</v>
      </c>
      <c r="E20" s="3">
        <f t="shared" ref="E20:N20" si="15">D20</f>
        <v>100</v>
      </c>
      <c r="F20" s="3">
        <f t="shared" si="15"/>
        <v>100</v>
      </c>
      <c r="G20" s="3">
        <f t="shared" si="15"/>
        <v>100</v>
      </c>
      <c r="H20" s="3">
        <f t="shared" si="15"/>
        <v>100</v>
      </c>
      <c r="I20" s="3">
        <f t="shared" si="15"/>
        <v>100</v>
      </c>
      <c r="J20" s="3">
        <f t="shared" si="15"/>
        <v>100</v>
      </c>
      <c r="K20" s="3">
        <f t="shared" si="15"/>
        <v>100</v>
      </c>
      <c r="L20" s="3">
        <f t="shared" si="15"/>
        <v>100</v>
      </c>
      <c r="M20" s="3">
        <f t="shared" si="15"/>
        <v>100</v>
      </c>
      <c r="N20" s="3">
        <f t="shared" si="15"/>
        <v>100</v>
      </c>
      <c r="O20" s="3">
        <f>SUM(C20:N20)</f>
        <v>1200</v>
      </c>
    </row>
    <row r="21" spans="2:15" x14ac:dyDescent="0.2">
      <c r="B21" s="8" t="s">
        <v>19</v>
      </c>
      <c r="C21" s="3">
        <v>200</v>
      </c>
      <c r="D21" s="3">
        <f>C21</f>
        <v>200</v>
      </c>
      <c r="E21" s="3">
        <f t="shared" ref="E21:N21" si="16">D21</f>
        <v>200</v>
      </c>
      <c r="F21" s="3">
        <f t="shared" si="16"/>
        <v>200</v>
      </c>
      <c r="G21" s="3">
        <f t="shared" si="16"/>
        <v>200</v>
      </c>
      <c r="H21" s="3">
        <f t="shared" si="16"/>
        <v>200</v>
      </c>
      <c r="I21" s="3">
        <f t="shared" si="16"/>
        <v>200</v>
      </c>
      <c r="J21" s="3">
        <f t="shared" si="16"/>
        <v>200</v>
      </c>
      <c r="K21" s="3">
        <f t="shared" si="16"/>
        <v>200</v>
      </c>
      <c r="L21" s="3">
        <f t="shared" si="16"/>
        <v>200</v>
      </c>
      <c r="M21" s="3">
        <f t="shared" si="16"/>
        <v>200</v>
      </c>
      <c r="N21" s="3">
        <f t="shared" si="16"/>
        <v>200</v>
      </c>
      <c r="O21" s="3">
        <f t="shared" ref="O21:O27" si="17">SUM(C21:N21)</f>
        <v>2400</v>
      </c>
    </row>
    <row r="22" spans="2:15" x14ac:dyDescent="0.2">
      <c r="B22" s="8" t="s">
        <v>20</v>
      </c>
      <c r="C22" s="3">
        <v>60</v>
      </c>
      <c r="D22" s="8">
        <f>C22</f>
        <v>60</v>
      </c>
      <c r="E22" s="8">
        <f t="shared" ref="E22:N22" si="18">D22</f>
        <v>60</v>
      </c>
      <c r="F22" s="8">
        <f t="shared" si="18"/>
        <v>60</v>
      </c>
      <c r="G22" s="8">
        <f t="shared" si="18"/>
        <v>60</v>
      </c>
      <c r="H22" s="8">
        <f t="shared" si="18"/>
        <v>60</v>
      </c>
      <c r="I22" s="8">
        <f t="shared" si="18"/>
        <v>60</v>
      </c>
      <c r="J22" s="8">
        <f t="shared" si="18"/>
        <v>60</v>
      </c>
      <c r="K22" s="8">
        <f t="shared" si="18"/>
        <v>60</v>
      </c>
      <c r="L22" s="8">
        <f t="shared" si="18"/>
        <v>60</v>
      </c>
      <c r="M22" s="8">
        <f t="shared" si="18"/>
        <v>60</v>
      </c>
      <c r="N22" s="8">
        <f t="shared" si="18"/>
        <v>60</v>
      </c>
      <c r="O22" s="3">
        <f t="shared" si="17"/>
        <v>720</v>
      </c>
    </row>
    <row r="23" spans="2:15" x14ac:dyDescent="0.2">
      <c r="B23" s="8" t="s">
        <v>21</v>
      </c>
      <c r="C23" s="3">
        <v>150</v>
      </c>
      <c r="D23" s="8">
        <f>C23</f>
        <v>150</v>
      </c>
      <c r="E23" s="8">
        <f t="shared" ref="E23:N23" si="19">D23</f>
        <v>150</v>
      </c>
      <c r="F23" s="8">
        <f t="shared" si="19"/>
        <v>150</v>
      </c>
      <c r="G23" s="8">
        <f t="shared" si="19"/>
        <v>150</v>
      </c>
      <c r="H23" s="8">
        <f t="shared" si="19"/>
        <v>150</v>
      </c>
      <c r="I23" s="8">
        <f t="shared" si="19"/>
        <v>150</v>
      </c>
      <c r="J23" s="8">
        <f t="shared" si="19"/>
        <v>150</v>
      </c>
      <c r="K23" s="8">
        <f t="shared" si="19"/>
        <v>150</v>
      </c>
      <c r="L23" s="8">
        <f t="shared" si="19"/>
        <v>150</v>
      </c>
      <c r="M23" s="8">
        <f t="shared" si="19"/>
        <v>150</v>
      </c>
      <c r="N23" s="8">
        <f t="shared" si="19"/>
        <v>150</v>
      </c>
      <c r="O23" s="3">
        <f t="shared" si="17"/>
        <v>1800</v>
      </c>
    </row>
    <row r="24" spans="2:15" x14ac:dyDescent="0.2">
      <c r="B24" s="8" t="s">
        <v>22</v>
      </c>
      <c r="C24" s="3">
        <v>100</v>
      </c>
      <c r="D24" s="8">
        <f>C24</f>
        <v>100</v>
      </c>
      <c r="E24" s="8">
        <f t="shared" ref="E24:N24" si="20">D24</f>
        <v>100</v>
      </c>
      <c r="F24" s="8">
        <f t="shared" si="20"/>
        <v>100</v>
      </c>
      <c r="G24" s="8">
        <f t="shared" si="20"/>
        <v>100</v>
      </c>
      <c r="H24" s="8">
        <f t="shared" si="20"/>
        <v>100</v>
      </c>
      <c r="I24" s="8">
        <f t="shared" si="20"/>
        <v>100</v>
      </c>
      <c r="J24" s="8">
        <f t="shared" si="20"/>
        <v>100</v>
      </c>
      <c r="K24" s="8">
        <f t="shared" si="20"/>
        <v>100</v>
      </c>
      <c r="L24" s="8">
        <f t="shared" si="20"/>
        <v>100</v>
      </c>
      <c r="M24" s="8">
        <f t="shared" si="20"/>
        <v>100</v>
      </c>
      <c r="N24" s="8">
        <f t="shared" si="20"/>
        <v>100</v>
      </c>
      <c r="O24" s="3">
        <f t="shared" si="17"/>
        <v>1200</v>
      </c>
    </row>
    <row r="25" spans="2:15" x14ac:dyDescent="0.2">
      <c r="B25" s="8" t="s">
        <v>23</v>
      </c>
      <c r="C25" s="3">
        <v>30</v>
      </c>
      <c r="D25" s="8">
        <f>C25</f>
        <v>30</v>
      </c>
      <c r="E25" s="8">
        <f t="shared" ref="E25:N25" si="21">D25</f>
        <v>30</v>
      </c>
      <c r="F25" s="8">
        <f t="shared" si="21"/>
        <v>30</v>
      </c>
      <c r="G25" s="8">
        <f t="shared" si="21"/>
        <v>30</v>
      </c>
      <c r="H25" s="8">
        <f t="shared" si="21"/>
        <v>30</v>
      </c>
      <c r="I25" s="8">
        <f t="shared" si="21"/>
        <v>30</v>
      </c>
      <c r="J25" s="8">
        <f t="shared" si="21"/>
        <v>30</v>
      </c>
      <c r="K25" s="8">
        <f t="shared" si="21"/>
        <v>30</v>
      </c>
      <c r="L25" s="8">
        <f t="shared" si="21"/>
        <v>30</v>
      </c>
      <c r="M25" s="8">
        <f t="shared" si="21"/>
        <v>30</v>
      </c>
      <c r="N25" s="8">
        <f t="shared" si="21"/>
        <v>30</v>
      </c>
      <c r="O25" s="3">
        <f t="shared" si="17"/>
        <v>360</v>
      </c>
    </row>
    <row r="26" spans="2:15" x14ac:dyDescent="0.2">
      <c r="B26" s="8" t="s">
        <v>24</v>
      </c>
      <c r="C26" s="3">
        <v>100</v>
      </c>
      <c r="D26" s="8">
        <f>C26</f>
        <v>100</v>
      </c>
      <c r="E26" s="8">
        <f t="shared" ref="E26:N26" si="22">D26</f>
        <v>100</v>
      </c>
      <c r="F26" s="8">
        <f t="shared" si="22"/>
        <v>100</v>
      </c>
      <c r="G26" s="8">
        <f t="shared" si="22"/>
        <v>100</v>
      </c>
      <c r="H26" s="8">
        <f t="shared" si="22"/>
        <v>100</v>
      </c>
      <c r="I26" s="8">
        <f t="shared" si="22"/>
        <v>100</v>
      </c>
      <c r="J26" s="8">
        <f t="shared" si="22"/>
        <v>100</v>
      </c>
      <c r="K26" s="8">
        <f t="shared" si="22"/>
        <v>100</v>
      </c>
      <c r="L26" s="8">
        <f t="shared" si="22"/>
        <v>100</v>
      </c>
      <c r="M26" s="8">
        <f t="shared" si="22"/>
        <v>100</v>
      </c>
      <c r="N26" s="8">
        <f t="shared" si="22"/>
        <v>100</v>
      </c>
      <c r="O26" s="3">
        <f t="shared" si="17"/>
        <v>1200</v>
      </c>
    </row>
    <row r="27" spans="2:15" x14ac:dyDescent="0.2">
      <c r="B27" s="8" t="s">
        <v>25</v>
      </c>
      <c r="C27" s="3">
        <v>100</v>
      </c>
      <c r="D27" s="8">
        <f>C27</f>
        <v>100</v>
      </c>
      <c r="E27" s="8">
        <f t="shared" ref="E27:N27" si="23">D27</f>
        <v>100</v>
      </c>
      <c r="F27" s="8">
        <f t="shared" si="23"/>
        <v>100</v>
      </c>
      <c r="G27" s="8">
        <f t="shared" si="23"/>
        <v>100</v>
      </c>
      <c r="H27" s="8">
        <f t="shared" si="23"/>
        <v>100</v>
      </c>
      <c r="I27" s="8">
        <f t="shared" si="23"/>
        <v>100</v>
      </c>
      <c r="J27" s="8">
        <f t="shared" si="23"/>
        <v>100</v>
      </c>
      <c r="K27" s="8">
        <f t="shared" si="23"/>
        <v>100</v>
      </c>
      <c r="L27" s="8">
        <f t="shared" si="23"/>
        <v>100</v>
      </c>
      <c r="M27" s="8">
        <f t="shared" si="23"/>
        <v>100</v>
      </c>
      <c r="N27" s="8">
        <f t="shared" si="23"/>
        <v>100</v>
      </c>
      <c r="O27" s="3">
        <f t="shared" si="17"/>
        <v>1200</v>
      </c>
    </row>
    <row r="28" spans="2:15" x14ac:dyDescent="0.2">
      <c r="B28" s="15" t="s">
        <v>26</v>
      </c>
      <c r="C28" s="15">
        <f>SUM(C18:C27)</f>
        <v>1010</v>
      </c>
      <c r="D28" s="15">
        <f t="shared" ref="D28:N28" si="24">SUM(D18:D27)</f>
        <v>1010</v>
      </c>
      <c r="E28" s="15">
        <f t="shared" si="24"/>
        <v>1010</v>
      </c>
      <c r="F28" s="15">
        <f t="shared" si="24"/>
        <v>1010</v>
      </c>
      <c r="G28" s="15">
        <f t="shared" si="24"/>
        <v>1010</v>
      </c>
      <c r="H28" s="15">
        <f t="shared" si="24"/>
        <v>1010</v>
      </c>
      <c r="I28" s="15">
        <f t="shared" si="24"/>
        <v>1010</v>
      </c>
      <c r="J28" s="15">
        <f t="shared" si="24"/>
        <v>1010</v>
      </c>
      <c r="K28" s="15">
        <f t="shared" si="24"/>
        <v>1010</v>
      </c>
      <c r="L28" s="15">
        <f t="shared" si="24"/>
        <v>1010</v>
      </c>
      <c r="M28" s="15">
        <f t="shared" si="24"/>
        <v>1010</v>
      </c>
      <c r="N28" s="15">
        <f t="shared" si="24"/>
        <v>1010</v>
      </c>
      <c r="O28" s="15">
        <f>SUM(O18:O27)</f>
        <v>12120</v>
      </c>
    </row>
    <row r="29" spans="2:15" x14ac:dyDescent="0.2">
      <c r="B29" s="15" t="s">
        <v>27</v>
      </c>
      <c r="C29" s="16">
        <f>C17-C28</f>
        <v>1712</v>
      </c>
      <c r="D29" s="16">
        <f t="shared" ref="D29:N29" si="25">D17-D28</f>
        <v>2462</v>
      </c>
      <c r="E29" s="16">
        <f t="shared" si="25"/>
        <v>3212</v>
      </c>
      <c r="F29" s="16">
        <f t="shared" si="25"/>
        <v>5462</v>
      </c>
      <c r="G29" s="16">
        <f t="shared" si="25"/>
        <v>6212</v>
      </c>
      <c r="H29" s="16">
        <f t="shared" si="25"/>
        <v>6212</v>
      </c>
      <c r="I29" s="16">
        <f t="shared" si="25"/>
        <v>6962</v>
      </c>
      <c r="J29" s="16">
        <f t="shared" si="25"/>
        <v>9212</v>
      </c>
      <c r="K29" s="16">
        <f t="shared" si="25"/>
        <v>9962</v>
      </c>
      <c r="L29" s="16">
        <f t="shared" si="25"/>
        <v>12962</v>
      </c>
      <c r="M29" s="16">
        <f t="shared" si="25"/>
        <v>16712</v>
      </c>
      <c r="N29" s="16">
        <f t="shared" si="25"/>
        <v>20462</v>
      </c>
      <c r="O29" s="16">
        <f>O17-O28</f>
        <v>101544</v>
      </c>
    </row>
    <row r="30" spans="2:15" x14ac:dyDescent="0.2">
      <c r="B30" s="8" t="s">
        <v>28</v>
      </c>
      <c r="C30" s="8">
        <v>800</v>
      </c>
      <c r="D30" s="3">
        <f>C30</f>
        <v>800</v>
      </c>
      <c r="E30" s="8">
        <v>800</v>
      </c>
      <c r="F30" s="3">
        <f t="shared" ref="F30:N30" si="26">E30</f>
        <v>800</v>
      </c>
      <c r="G30" s="8">
        <v>800</v>
      </c>
      <c r="H30" s="3">
        <f t="shared" ref="H30:N30" si="27">G30</f>
        <v>800</v>
      </c>
      <c r="I30" s="8">
        <v>800</v>
      </c>
      <c r="J30" s="3">
        <f t="shared" ref="J30:N30" si="28">I30</f>
        <v>800</v>
      </c>
      <c r="K30" s="8">
        <v>800</v>
      </c>
      <c r="L30" s="3">
        <f t="shared" ref="L30:N30" si="29">K30</f>
        <v>800</v>
      </c>
      <c r="M30" s="8">
        <v>800</v>
      </c>
      <c r="N30" s="3">
        <f t="shared" ref="N30:N38" si="30">M30</f>
        <v>800</v>
      </c>
      <c r="O30" s="3">
        <f>SUM(C30:N30)</f>
        <v>9600</v>
      </c>
    </row>
    <row r="31" spans="2:15" x14ac:dyDescent="0.2">
      <c r="B31" s="8" t="s">
        <v>29</v>
      </c>
      <c r="C31" s="8">
        <v>650</v>
      </c>
      <c r="D31" s="3">
        <f>C31</f>
        <v>650</v>
      </c>
      <c r="E31" s="8">
        <v>650</v>
      </c>
      <c r="F31" s="3">
        <f t="shared" ref="F31:N31" si="31">E31</f>
        <v>650</v>
      </c>
      <c r="G31" s="8">
        <v>650</v>
      </c>
      <c r="H31" s="3">
        <f t="shared" ref="H31:N31" si="32">G31</f>
        <v>650</v>
      </c>
      <c r="I31" s="8">
        <v>650</v>
      </c>
      <c r="J31" s="3">
        <f t="shared" ref="J31:N31" si="33">I31</f>
        <v>650</v>
      </c>
      <c r="K31" s="8">
        <v>650</v>
      </c>
      <c r="L31" s="3">
        <f t="shared" ref="L31:N31" si="34">K31</f>
        <v>650</v>
      </c>
      <c r="M31" s="8">
        <v>650</v>
      </c>
      <c r="N31" s="3">
        <f t="shared" si="30"/>
        <v>650</v>
      </c>
      <c r="O31" s="3">
        <f t="shared" ref="O31:O39" si="35">SUM(C31:N31)</f>
        <v>7800</v>
      </c>
    </row>
    <row r="32" spans="2:15" x14ac:dyDescent="0.2">
      <c r="B32" s="8" t="s">
        <v>30</v>
      </c>
      <c r="C32" s="8">
        <v>650</v>
      </c>
      <c r="D32" s="3">
        <f>C32</f>
        <v>650</v>
      </c>
      <c r="E32" s="8">
        <v>650</v>
      </c>
      <c r="F32" s="3">
        <f t="shared" ref="F32:N32" si="36">E32</f>
        <v>650</v>
      </c>
      <c r="G32" s="8">
        <v>650</v>
      </c>
      <c r="H32" s="3">
        <f t="shared" ref="H32:N32" si="37">G32</f>
        <v>650</v>
      </c>
      <c r="I32" s="8">
        <v>650</v>
      </c>
      <c r="J32" s="3">
        <f t="shared" ref="J32:N32" si="38">I32</f>
        <v>650</v>
      </c>
      <c r="K32" s="8">
        <v>650</v>
      </c>
      <c r="L32" s="3">
        <f t="shared" ref="L32:N32" si="39">K32</f>
        <v>650</v>
      </c>
      <c r="M32" s="8">
        <v>650</v>
      </c>
      <c r="N32" s="3">
        <f t="shared" si="30"/>
        <v>650</v>
      </c>
      <c r="O32" s="3">
        <f t="shared" si="35"/>
        <v>7800</v>
      </c>
    </row>
    <row r="33" spans="2:15" x14ac:dyDescent="0.2">
      <c r="B33" s="8" t="s">
        <v>31</v>
      </c>
      <c r="C33" s="8">
        <v>650</v>
      </c>
      <c r="D33" s="3">
        <f>C33</f>
        <v>650</v>
      </c>
      <c r="E33" s="8">
        <v>650</v>
      </c>
      <c r="F33" s="3">
        <f t="shared" ref="F33:N33" si="40">E33</f>
        <v>650</v>
      </c>
      <c r="G33" s="8">
        <v>650</v>
      </c>
      <c r="H33" s="3">
        <f t="shared" ref="H33:N33" si="41">G33</f>
        <v>650</v>
      </c>
      <c r="I33" s="8">
        <v>650</v>
      </c>
      <c r="J33" s="3">
        <f t="shared" ref="J33:N33" si="42">I33</f>
        <v>650</v>
      </c>
      <c r="K33" s="8">
        <v>650</v>
      </c>
      <c r="L33" s="3">
        <f t="shared" ref="L33:N33" si="43">K33</f>
        <v>650</v>
      </c>
      <c r="M33" s="8">
        <v>650</v>
      </c>
      <c r="N33" s="3">
        <f t="shared" si="30"/>
        <v>650</v>
      </c>
      <c r="O33" s="3">
        <f t="shared" si="35"/>
        <v>7800</v>
      </c>
    </row>
    <row r="34" spans="2:15" x14ac:dyDescent="0.2">
      <c r="B34" s="8" t="s">
        <v>32</v>
      </c>
      <c r="C34" s="8">
        <v>400</v>
      </c>
      <c r="D34" s="8">
        <f>C34</f>
        <v>400</v>
      </c>
      <c r="E34" s="8">
        <v>400</v>
      </c>
      <c r="F34" s="8">
        <f t="shared" ref="F34:N34" si="44">E34</f>
        <v>400</v>
      </c>
      <c r="G34" s="8">
        <v>400</v>
      </c>
      <c r="H34" s="8">
        <f t="shared" ref="H34:N34" si="45">G34</f>
        <v>400</v>
      </c>
      <c r="I34" s="8">
        <v>400</v>
      </c>
      <c r="J34" s="8">
        <f t="shared" ref="J34:N34" si="46">I34</f>
        <v>400</v>
      </c>
      <c r="K34" s="8">
        <v>400</v>
      </c>
      <c r="L34" s="8">
        <f t="shared" ref="L34:N34" si="47">K34</f>
        <v>400</v>
      </c>
      <c r="M34" s="8">
        <v>400</v>
      </c>
      <c r="N34" s="8">
        <f t="shared" si="30"/>
        <v>400</v>
      </c>
      <c r="O34" s="3">
        <f t="shared" si="35"/>
        <v>4800</v>
      </c>
    </row>
    <row r="35" spans="2:15" x14ac:dyDescent="0.2">
      <c r="B35" s="8" t="s">
        <v>33</v>
      </c>
      <c r="C35" s="8">
        <v>250</v>
      </c>
      <c r="D35" s="8">
        <f>C35</f>
        <v>250</v>
      </c>
      <c r="E35" s="8">
        <v>250</v>
      </c>
      <c r="F35" s="8">
        <f t="shared" ref="F35:N35" si="48">E35</f>
        <v>250</v>
      </c>
      <c r="G35" s="8">
        <v>250</v>
      </c>
      <c r="H35" s="8">
        <f t="shared" ref="H35:N35" si="49">G35</f>
        <v>250</v>
      </c>
      <c r="I35" s="8">
        <v>250</v>
      </c>
      <c r="J35" s="8">
        <f t="shared" ref="J35:N35" si="50">I35</f>
        <v>250</v>
      </c>
      <c r="K35" s="8">
        <v>250</v>
      </c>
      <c r="L35" s="8">
        <f t="shared" ref="L35:N35" si="51">K35</f>
        <v>250</v>
      </c>
      <c r="M35" s="8">
        <v>250</v>
      </c>
      <c r="N35" s="8">
        <f t="shared" si="30"/>
        <v>250</v>
      </c>
      <c r="O35" s="3">
        <f t="shared" si="35"/>
        <v>3000</v>
      </c>
    </row>
    <row r="36" spans="2:15" x14ac:dyDescent="0.2">
      <c r="B36" s="8" t="s">
        <v>34</v>
      </c>
      <c r="C36" s="8">
        <v>250</v>
      </c>
      <c r="D36" s="8">
        <f>C36</f>
        <v>250</v>
      </c>
      <c r="E36" s="8">
        <v>250</v>
      </c>
      <c r="F36" s="8">
        <f t="shared" ref="F36:N36" si="52">E36</f>
        <v>250</v>
      </c>
      <c r="G36" s="8">
        <v>250</v>
      </c>
      <c r="H36" s="8">
        <f t="shared" ref="H36:N36" si="53">G36</f>
        <v>250</v>
      </c>
      <c r="I36" s="8">
        <v>250</v>
      </c>
      <c r="J36" s="8">
        <f t="shared" ref="J36:N36" si="54">I36</f>
        <v>250</v>
      </c>
      <c r="K36" s="8">
        <v>250</v>
      </c>
      <c r="L36" s="8">
        <f t="shared" ref="L36:N36" si="55">K36</f>
        <v>250</v>
      </c>
      <c r="M36" s="8">
        <v>250</v>
      </c>
      <c r="N36" s="8">
        <f t="shared" si="30"/>
        <v>250</v>
      </c>
      <c r="O36" s="3">
        <f t="shared" si="35"/>
        <v>3000</v>
      </c>
    </row>
    <row r="37" spans="2:15" x14ac:dyDescent="0.2">
      <c r="B37" s="8" t="s">
        <v>35</v>
      </c>
      <c r="C37" s="8">
        <v>250</v>
      </c>
      <c r="D37" s="8">
        <f>C37</f>
        <v>250</v>
      </c>
      <c r="E37" s="8">
        <v>250</v>
      </c>
      <c r="F37" s="8">
        <f t="shared" ref="F37:N37" si="56">E37</f>
        <v>250</v>
      </c>
      <c r="G37" s="8">
        <v>250</v>
      </c>
      <c r="H37" s="8">
        <f t="shared" ref="H37:N37" si="57">G37</f>
        <v>250</v>
      </c>
      <c r="I37" s="8">
        <v>250</v>
      </c>
      <c r="J37" s="8">
        <f t="shared" ref="J37:N37" si="58">I37</f>
        <v>250</v>
      </c>
      <c r="K37" s="8">
        <v>250</v>
      </c>
      <c r="L37" s="8">
        <f t="shared" ref="L37:N37" si="59">K37</f>
        <v>250</v>
      </c>
      <c r="M37" s="8">
        <v>250</v>
      </c>
      <c r="N37" s="8">
        <f t="shared" si="30"/>
        <v>250</v>
      </c>
      <c r="O37" s="3">
        <f t="shared" si="35"/>
        <v>3000</v>
      </c>
    </row>
    <row r="38" spans="2:15" x14ac:dyDescent="0.2">
      <c r="B38" s="8" t="s">
        <v>36</v>
      </c>
      <c r="C38" s="8">
        <v>200</v>
      </c>
      <c r="D38" s="8">
        <f>C38</f>
        <v>200</v>
      </c>
      <c r="E38" s="8">
        <v>200</v>
      </c>
      <c r="F38" s="8">
        <f t="shared" ref="F38:N39" si="60">E38</f>
        <v>200</v>
      </c>
      <c r="G38" s="8">
        <v>200</v>
      </c>
      <c r="H38" s="8">
        <f t="shared" ref="H38:N39" si="61">G38</f>
        <v>200</v>
      </c>
      <c r="I38" s="8">
        <v>200</v>
      </c>
      <c r="J38" s="8">
        <f t="shared" ref="J38:N39" si="62">I38</f>
        <v>200</v>
      </c>
      <c r="K38" s="8">
        <v>200</v>
      </c>
      <c r="L38" s="8">
        <f t="shared" ref="L38:N39" si="63">K38</f>
        <v>200</v>
      </c>
      <c r="M38" s="8">
        <v>200</v>
      </c>
      <c r="N38" s="8">
        <f t="shared" si="30"/>
        <v>200</v>
      </c>
      <c r="O38" s="3">
        <f t="shared" si="35"/>
        <v>2400</v>
      </c>
    </row>
    <row r="39" spans="2:15" x14ac:dyDescent="0.2">
      <c r="B39" s="8" t="s">
        <v>37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>2*(C30+C31+C32+C33)*0.7+1*(C34+C35+C36+C37+C38)</f>
        <v>5200</v>
      </c>
      <c r="O39" s="3">
        <f t="shared" si="35"/>
        <v>5200</v>
      </c>
    </row>
    <row r="40" spans="2:15" x14ac:dyDescent="0.2">
      <c r="B40" s="8" t="s">
        <v>38</v>
      </c>
      <c r="C40" s="5">
        <f>0.285*(C30+C31+C32+C33+C34+C35+C36+C37+C38+C39)</f>
        <v>1168.5</v>
      </c>
      <c r="D40" s="5">
        <f t="shared" ref="D40:N40" si="64">0.285*(D30+D31+D32+D33+D34+D35+D36+D37+D38+D39)</f>
        <v>1168.5</v>
      </c>
      <c r="E40" s="5">
        <f t="shared" si="64"/>
        <v>1168.5</v>
      </c>
      <c r="F40" s="5">
        <f t="shared" si="64"/>
        <v>1168.5</v>
      </c>
      <c r="G40" s="5">
        <f t="shared" si="64"/>
        <v>1168.5</v>
      </c>
      <c r="H40" s="5">
        <f t="shared" si="64"/>
        <v>1168.5</v>
      </c>
      <c r="I40" s="5">
        <f t="shared" si="64"/>
        <v>1168.5</v>
      </c>
      <c r="J40" s="5">
        <f t="shared" si="64"/>
        <v>1168.5</v>
      </c>
      <c r="K40" s="5">
        <f t="shared" si="64"/>
        <v>1168.5</v>
      </c>
      <c r="L40" s="5">
        <f t="shared" si="64"/>
        <v>1168.5</v>
      </c>
      <c r="M40" s="5">
        <f t="shared" si="64"/>
        <v>1168.5</v>
      </c>
      <c r="N40" s="5">
        <f t="shared" si="64"/>
        <v>2650.5</v>
      </c>
      <c r="O40" s="5">
        <f>SUM(C40:N40)</f>
        <v>15504</v>
      </c>
    </row>
    <row r="41" spans="2:15" x14ac:dyDescent="0.2">
      <c r="B41" s="15" t="s">
        <v>39</v>
      </c>
      <c r="C41" s="16">
        <f>SUM(C30:C40)</f>
        <v>5268.5</v>
      </c>
      <c r="D41" s="16">
        <f t="shared" ref="D41:N41" si="65">SUM(D30:D40)</f>
        <v>5268.5</v>
      </c>
      <c r="E41" s="16">
        <f t="shared" si="65"/>
        <v>5268.5</v>
      </c>
      <c r="F41" s="16">
        <f t="shared" si="65"/>
        <v>5268.5</v>
      </c>
      <c r="G41" s="16">
        <f t="shared" si="65"/>
        <v>5268.5</v>
      </c>
      <c r="H41" s="16">
        <f t="shared" si="65"/>
        <v>5268.5</v>
      </c>
      <c r="I41" s="16">
        <f t="shared" si="65"/>
        <v>5268.5</v>
      </c>
      <c r="J41" s="16">
        <f t="shared" si="65"/>
        <v>5268.5</v>
      </c>
      <c r="K41" s="16">
        <f t="shared" si="65"/>
        <v>5268.5</v>
      </c>
      <c r="L41" s="16">
        <f t="shared" si="65"/>
        <v>5268.5</v>
      </c>
      <c r="M41" s="16">
        <f t="shared" si="65"/>
        <v>5268.5</v>
      </c>
      <c r="N41" s="16">
        <f t="shared" si="65"/>
        <v>11950.5</v>
      </c>
      <c r="O41" s="16">
        <f>SUM(C41:N41)</f>
        <v>69904</v>
      </c>
    </row>
    <row r="42" spans="2:15" x14ac:dyDescent="0.2">
      <c r="B42" s="15" t="s">
        <v>59</v>
      </c>
      <c r="C42" s="16">
        <f>C29-C41</f>
        <v>-3556.5</v>
      </c>
      <c r="D42" s="16">
        <f t="shared" ref="D42:O42" si="66">D29-D41</f>
        <v>-2806.5</v>
      </c>
      <c r="E42" s="16">
        <f t="shared" si="66"/>
        <v>-2056.5</v>
      </c>
      <c r="F42" s="16">
        <f t="shared" si="66"/>
        <v>193.5</v>
      </c>
      <c r="G42" s="16">
        <f t="shared" si="66"/>
        <v>943.5</v>
      </c>
      <c r="H42" s="16">
        <f t="shared" si="66"/>
        <v>943.5</v>
      </c>
      <c r="I42" s="16">
        <f t="shared" si="66"/>
        <v>1693.5</v>
      </c>
      <c r="J42" s="16">
        <f t="shared" si="66"/>
        <v>3943.5</v>
      </c>
      <c r="K42" s="16">
        <f t="shared" si="66"/>
        <v>4693.5</v>
      </c>
      <c r="L42" s="16">
        <f t="shared" si="66"/>
        <v>7693.5</v>
      </c>
      <c r="M42" s="16">
        <f t="shared" si="66"/>
        <v>11443.5</v>
      </c>
      <c r="N42" s="16">
        <f t="shared" si="66"/>
        <v>8511.5</v>
      </c>
      <c r="O42" s="16">
        <f t="shared" si="66"/>
        <v>31640</v>
      </c>
    </row>
    <row r="43" spans="2:15" x14ac:dyDescent="0.2">
      <c r="B43" s="18" t="s">
        <v>40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f>SUM(C43:N43)</f>
        <v>0</v>
      </c>
    </row>
    <row r="44" spans="2:15" x14ac:dyDescent="0.2">
      <c r="B44" s="18" t="s">
        <v>41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f t="shared" ref="O44:O61" si="67">SUM(C44:N44)</f>
        <v>0</v>
      </c>
    </row>
    <row r="45" spans="2:15" x14ac:dyDescent="0.2">
      <c r="B45" s="18" t="s">
        <v>42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f t="shared" si="67"/>
        <v>0</v>
      </c>
    </row>
    <row r="46" spans="2:15" x14ac:dyDescent="0.2">
      <c r="B46" s="18" t="s">
        <v>43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f t="shared" si="67"/>
        <v>0</v>
      </c>
    </row>
    <row r="47" spans="2:15" x14ac:dyDescent="0.2">
      <c r="B47" s="19" t="s">
        <v>44</v>
      </c>
      <c r="C47" s="15">
        <f>SUM(C43:C46)</f>
        <v>0</v>
      </c>
      <c r="D47" s="15">
        <f t="shared" ref="D47:N47" si="68">SUM(D43:D46)</f>
        <v>0</v>
      </c>
      <c r="E47" s="15">
        <f t="shared" si="68"/>
        <v>0</v>
      </c>
      <c r="F47" s="15">
        <f t="shared" si="68"/>
        <v>0</v>
      </c>
      <c r="G47" s="15">
        <f t="shared" si="68"/>
        <v>0</v>
      </c>
      <c r="H47" s="15">
        <f t="shared" si="68"/>
        <v>0</v>
      </c>
      <c r="I47" s="15">
        <f t="shared" si="68"/>
        <v>0</v>
      </c>
      <c r="J47" s="15">
        <f t="shared" si="68"/>
        <v>0</v>
      </c>
      <c r="K47" s="15">
        <f t="shared" si="68"/>
        <v>0</v>
      </c>
      <c r="L47" s="15">
        <f t="shared" si="68"/>
        <v>0</v>
      </c>
      <c r="M47" s="15">
        <f t="shared" si="68"/>
        <v>0</v>
      </c>
      <c r="N47" s="15">
        <f t="shared" si="68"/>
        <v>0</v>
      </c>
      <c r="O47" s="15">
        <f t="shared" si="67"/>
        <v>0</v>
      </c>
    </row>
    <row r="48" spans="2:15" x14ac:dyDescent="0.2">
      <c r="B48" s="18" t="s">
        <v>45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f t="shared" si="67"/>
        <v>0</v>
      </c>
    </row>
    <row r="49" spans="2:15" x14ac:dyDescent="0.2">
      <c r="B49" s="18" t="s">
        <v>46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f t="shared" si="67"/>
        <v>0</v>
      </c>
    </row>
    <row r="50" spans="2:15" x14ac:dyDescent="0.2">
      <c r="B50" s="18" t="s">
        <v>47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f t="shared" si="67"/>
        <v>0</v>
      </c>
    </row>
    <row r="51" spans="2:15" x14ac:dyDescent="0.2">
      <c r="B51" s="18" t="s">
        <v>48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f t="shared" si="67"/>
        <v>0</v>
      </c>
    </row>
    <row r="52" spans="2:15" x14ac:dyDescent="0.2">
      <c r="B52" s="19" t="s">
        <v>49</v>
      </c>
      <c r="C52" s="15">
        <f>SUM(C48:C51)</f>
        <v>0</v>
      </c>
      <c r="D52" s="15">
        <f t="shared" ref="D52:N52" si="69">SUM(D48:D51)</f>
        <v>0</v>
      </c>
      <c r="E52" s="15">
        <f t="shared" si="69"/>
        <v>0</v>
      </c>
      <c r="F52" s="15">
        <f t="shared" si="69"/>
        <v>0</v>
      </c>
      <c r="G52" s="15">
        <f t="shared" si="69"/>
        <v>0</v>
      </c>
      <c r="H52" s="15">
        <f t="shared" si="69"/>
        <v>0</v>
      </c>
      <c r="I52" s="15">
        <f t="shared" si="69"/>
        <v>0</v>
      </c>
      <c r="J52" s="15">
        <f t="shared" si="69"/>
        <v>0</v>
      </c>
      <c r="K52" s="15">
        <f t="shared" si="69"/>
        <v>0</v>
      </c>
      <c r="L52" s="15">
        <f t="shared" si="69"/>
        <v>0</v>
      </c>
      <c r="M52" s="15">
        <f t="shared" si="69"/>
        <v>0</v>
      </c>
      <c r="N52" s="15">
        <f t="shared" si="69"/>
        <v>0</v>
      </c>
      <c r="O52" s="15">
        <f t="shared" si="67"/>
        <v>0</v>
      </c>
    </row>
    <row r="53" spans="2:15" x14ac:dyDescent="0.2">
      <c r="B53" s="19" t="s">
        <v>50</v>
      </c>
      <c r="C53" s="15">
        <f>C47-C52</f>
        <v>0</v>
      </c>
      <c r="D53" s="15">
        <f t="shared" ref="D53:N53" si="70">D47-D52</f>
        <v>0</v>
      </c>
      <c r="E53" s="15">
        <f t="shared" si="70"/>
        <v>0</v>
      </c>
      <c r="F53" s="15">
        <f t="shared" si="70"/>
        <v>0</v>
      </c>
      <c r="G53" s="15">
        <f t="shared" si="70"/>
        <v>0</v>
      </c>
      <c r="H53" s="15">
        <f t="shared" si="70"/>
        <v>0</v>
      </c>
      <c r="I53" s="15">
        <f t="shared" si="70"/>
        <v>0</v>
      </c>
      <c r="J53" s="15">
        <f t="shared" si="70"/>
        <v>0</v>
      </c>
      <c r="K53" s="15">
        <f t="shared" si="70"/>
        <v>0</v>
      </c>
      <c r="L53" s="15">
        <f t="shared" si="70"/>
        <v>0</v>
      </c>
      <c r="M53" s="15">
        <f t="shared" si="70"/>
        <v>0</v>
      </c>
      <c r="N53" s="15">
        <f t="shared" si="70"/>
        <v>0</v>
      </c>
      <c r="O53" s="15">
        <f t="shared" si="67"/>
        <v>0</v>
      </c>
    </row>
    <row r="54" spans="2:15" x14ac:dyDescent="0.2">
      <c r="B54" s="18" t="s">
        <v>51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f t="shared" si="67"/>
        <v>0</v>
      </c>
    </row>
    <row r="55" spans="2:15" x14ac:dyDescent="0.2">
      <c r="B55" s="18" t="s">
        <v>52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f t="shared" si="67"/>
        <v>0</v>
      </c>
    </row>
    <row r="56" spans="2:15" x14ac:dyDescent="0.2">
      <c r="B56" s="19" t="s">
        <v>53</v>
      </c>
      <c r="C56" s="15">
        <f>C54-C55</f>
        <v>0</v>
      </c>
      <c r="D56" s="15">
        <f t="shared" ref="D56:N56" si="71">D54-D55</f>
        <v>0</v>
      </c>
      <c r="E56" s="15">
        <f t="shared" si="71"/>
        <v>0</v>
      </c>
      <c r="F56" s="15">
        <f t="shared" si="71"/>
        <v>0</v>
      </c>
      <c r="G56" s="15">
        <f t="shared" si="71"/>
        <v>0</v>
      </c>
      <c r="H56" s="15">
        <f t="shared" si="71"/>
        <v>0</v>
      </c>
      <c r="I56" s="15">
        <f t="shared" si="71"/>
        <v>0</v>
      </c>
      <c r="J56" s="15">
        <f t="shared" si="71"/>
        <v>0</v>
      </c>
      <c r="K56" s="15">
        <f t="shared" si="71"/>
        <v>0</v>
      </c>
      <c r="L56" s="15">
        <f t="shared" si="71"/>
        <v>0</v>
      </c>
      <c r="M56" s="15">
        <f t="shared" si="71"/>
        <v>0</v>
      </c>
      <c r="N56" s="15">
        <f t="shared" si="71"/>
        <v>0</v>
      </c>
      <c r="O56" s="15">
        <f t="shared" si="67"/>
        <v>0</v>
      </c>
    </row>
    <row r="57" spans="2:15" x14ac:dyDescent="0.2">
      <c r="B57" s="19" t="s">
        <v>54</v>
      </c>
      <c r="C57" s="16">
        <f>C42+C53+C56</f>
        <v>-3556.5</v>
      </c>
      <c r="D57" s="16">
        <f t="shared" ref="D57:N57" si="72">D42+D53+D56</f>
        <v>-2806.5</v>
      </c>
      <c r="E57" s="16">
        <f t="shared" si="72"/>
        <v>-2056.5</v>
      </c>
      <c r="F57" s="16">
        <f t="shared" si="72"/>
        <v>193.5</v>
      </c>
      <c r="G57" s="16">
        <f t="shared" si="72"/>
        <v>943.5</v>
      </c>
      <c r="H57" s="16">
        <f t="shared" si="72"/>
        <v>943.5</v>
      </c>
      <c r="I57" s="16">
        <f t="shared" si="72"/>
        <v>1693.5</v>
      </c>
      <c r="J57" s="16">
        <f t="shared" si="72"/>
        <v>3943.5</v>
      </c>
      <c r="K57" s="16">
        <f t="shared" si="72"/>
        <v>4693.5</v>
      </c>
      <c r="L57" s="16">
        <f t="shared" si="72"/>
        <v>7693.5</v>
      </c>
      <c r="M57" s="16">
        <f t="shared" si="72"/>
        <v>11443.5</v>
      </c>
      <c r="N57" s="16">
        <f t="shared" si="72"/>
        <v>8511.5</v>
      </c>
      <c r="O57" s="16">
        <f t="shared" si="67"/>
        <v>31640</v>
      </c>
    </row>
    <row r="58" spans="2:15" x14ac:dyDescent="0.2">
      <c r="B58" s="18" t="s">
        <v>55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5">
        <f>O58</f>
        <v>3164</v>
      </c>
      <c r="O58" s="4">
        <f>O57*0.1</f>
        <v>3164</v>
      </c>
    </row>
    <row r="59" spans="2:15" x14ac:dyDescent="0.2">
      <c r="B59" s="19" t="s">
        <v>56</v>
      </c>
      <c r="C59" s="16">
        <f>C57-C58</f>
        <v>-3556.5</v>
      </c>
      <c r="D59" s="16">
        <f t="shared" ref="D59:N59" si="73">D57-D58</f>
        <v>-2806.5</v>
      </c>
      <c r="E59" s="16">
        <f t="shared" si="73"/>
        <v>-2056.5</v>
      </c>
      <c r="F59" s="16">
        <f t="shared" si="73"/>
        <v>193.5</v>
      </c>
      <c r="G59" s="16">
        <f t="shared" si="73"/>
        <v>943.5</v>
      </c>
      <c r="H59" s="16">
        <f t="shared" si="73"/>
        <v>943.5</v>
      </c>
      <c r="I59" s="16">
        <f t="shared" si="73"/>
        <v>1693.5</v>
      </c>
      <c r="J59" s="16">
        <f t="shared" si="73"/>
        <v>3943.5</v>
      </c>
      <c r="K59" s="16">
        <f t="shared" si="73"/>
        <v>4693.5</v>
      </c>
      <c r="L59" s="16">
        <f t="shared" si="73"/>
        <v>7693.5</v>
      </c>
      <c r="M59" s="16">
        <f t="shared" si="73"/>
        <v>11443.5</v>
      </c>
      <c r="N59" s="16">
        <f t="shared" si="73"/>
        <v>5347.5</v>
      </c>
      <c r="O59" s="16">
        <f t="shared" si="67"/>
        <v>28476</v>
      </c>
    </row>
    <row r="60" spans="2:15" x14ac:dyDescent="0.2">
      <c r="B60" s="18" t="s">
        <v>57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5">
        <v>20000</v>
      </c>
      <c r="O60" s="4">
        <f t="shared" si="67"/>
        <v>20000</v>
      </c>
    </row>
    <row r="61" spans="2:15" x14ac:dyDescent="0.2">
      <c r="B61" s="19" t="s">
        <v>58</v>
      </c>
      <c r="C61" s="16">
        <f>C59-C60</f>
        <v>-3556.5</v>
      </c>
      <c r="D61" s="16">
        <f t="shared" ref="D61:N61" si="74">D59-D60</f>
        <v>-2806.5</v>
      </c>
      <c r="E61" s="16">
        <f t="shared" si="74"/>
        <v>-2056.5</v>
      </c>
      <c r="F61" s="16">
        <f t="shared" si="74"/>
        <v>193.5</v>
      </c>
      <c r="G61" s="16">
        <f t="shared" si="74"/>
        <v>943.5</v>
      </c>
      <c r="H61" s="16">
        <f t="shared" si="74"/>
        <v>943.5</v>
      </c>
      <c r="I61" s="16">
        <f t="shared" si="74"/>
        <v>1693.5</v>
      </c>
      <c r="J61" s="16">
        <f t="shared" si="74"/>
        <v>3943.5</v>
      </c>
      <c r="K61" s="16">
        <f t="shared" si="74"/>
        <v>4693.5</v>
      </c>
      <c r="L61" s="16">
        <f t="shared" si="74"/>
        <v>7693.5</v>
      </c>
      <c r="M61" s="16">
        <f t="shared" si="74"/>
        <v>11443.5</v>
      </c>
      <c r="N61" s="16">
        <f t="shared" si="74"/>
        <v>-14652.5</v>
      </c>
      <c r="O61" s="16">
        <f t="shared" si="67"/>
        <v>8476</v>
      </c>
    </row>
  </sheetData>
  <mergeCells count="1">
    <mergeCell ref="B2:O2"/>
  </mergeCells>
  <pageMargins left="0.7" right="0.7" top="0.75" bottom="0.75" header="0.3" footer="0.3"/>
  <ignoredErrors>
    <ignoredError sqref="O58 O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Giller Tamás</dc:creator>
  <cp:lastModifiedBy>Giller Tamás</cp:lastModifiedBy>
  <dcterms:created xsi:type="dcterms:W3CDTF">2016-06-07T07:57:27Z</dcterms:created>
  <dcterms:modified xsi:type="dcterms:W3CDTF">2016-06-23T11:02:10Z</dcterms:modified>
</cp:coreProperties>
</file>