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0360" windowHeight="12600" tabRatio="918" activeTab="0"/>
  </bookViews>
  <sheets>
    <sheet name="Összesítve" sheetId="1" r:id="rId1"/>
    <sheet name="Oroszország" sheetId="2" r:id="rId2"/>
    <sheet name="Üzbegisztán" sheetId="3" r:id="rId3"/>
    <sheet name="Tádzsikisztán" sheetId="4" r:id="rId4"/>
    <sheet name="Kirgízia" sheetId="5" r:id="rId5"/>
    <sheet name="Kína" sheetId="6" r:id="rId6"/>
    <sheet name="Mianmar" sheetId="7" r:id="rId7"/>
    <sheet name="Thaiföld" sheetId="8" r:id="rId8"/>
    <sheet name="Malajzia" sheetId="9" r:id="rId9"/>
    <sheet name="Indonézia" sheetId="10" r:id="rId10"/>
    <sheet name="Laosz" sheetId="11" r:id="rId11"/>
    <sheet name="Kambodzsa" sheetId="12" r:id="rId12"/>
    <sheet name="Vietnam" sheetId="13" r:id="rId13"/>
    <sheet name="Fülöp–szigetek" sheetId="14" r:id="rId14"/>
    <sheet name="Japán" sheetId="15" r:id="rId15"/>
    <sheet name="Brunei" sheetId="16" r:id="rId16"/>
  </sheets>
  <definedNames/>
  <calcPr fullCalcOnLoad="1"/>
</workbook>
</file>

<file path=xl/sharedStrings.xml><?xml version="1.0" encoding="utf-8"?>
<sst xmlns="http://schemas.openxmlformats.org/spreadsheetml/2006/main" count="647" uniqueCount="479">
  <si>
    <r>
      <t>∗</t>
    </r>
    <r>
      <rPr>
        <sz val="11"/>
        <rFont val="Verdana"/>
        <family val="0"/>
      </rPr>
      <t xml:space="preserve"> Összesen 361 napig utaztunk, ám mivel Indonéziában majdnem egy komplett hetünket drága családunk fizette, </t>
    </r>
  </si>
  <si>
    <t>az elszámolásba csak 354 és fél nap került.</t>
  </si>
  <si>
    <t>Yogyakarta 143 USD, Dzsakarta-Bécs 1128 USD)</t>
  </si>
  <si>
    <t>(Budapest-Taskent 1280 USD, Biskek-Ürümcsi: 426 USD, Kunming-Mandalay 419 USD, Yangon-Bangkok 85 USD,</t>
  </si>
  <si>
    <t xml:space="preserve">Bangkok-Kuala Lumpur 201 USD, Kuala Lumpur-Banda Aceh 90 USD, Dzsakarta-Bangkok 82 USD, Hanoi-Manila </t>
  </si>
  <si>
    <t>168 USD, Manila-Oszaka-Manila 1165 USD, Manila-Kota Kinabalu 87 USD, Kota Kinabalu-Penang 121 USD, Penang-</t>
  </si>
  <si>
    <r>
      <t xml:space="preserve">∗∗ </t>
    </r>
    <r>
      <rPr>
        <sz val="11"/>
        <rFont val="Verdana"/>
        <family val="0"/>
      </rPr>
      <t xml:space="preserve">Ehhez az összeghez hozzá lett adva a nemzetközi repülőjegyekre költött összeg, egészen pontosan 5395 USD </t>
    </r>
  </si>
  <si>
    <r>
      <t>11142.4</t>
    </r>
    <r>
      <rPr>
        <sz val="11"/>
        <rFont val="Symbol"/>
        <family val="0"/>
      </rPr>
      <t>∗∗</t>
    </r>
  </si>
  <si>
    <r>
      <t>354.5</t>
    </r>
    <r>
      <rPr>
        <sz val="11"/>
        <rFont val="Symbol"/>
        <family val="0"/>
      </rPr>
      <t>∗</t>
    </r>
  </si>
  <si>
    <t>Egyebek: Vízumok, fodrászat, ATM-használati díjak, mosás, telefon, kozmetikumok, oltás, útikönyv, képeslap, bélyeg,</t>
  </si>
  <si>
    <r>
      <t>∗∗∗∗</t>
    </r>
    <r>
      <rPr>
        <sz val="11"/>
        <rFont val="Verdana"/>
        <family val="0"/>
      </rPr>
      <t xml:space="preserve"> Napközben hajóztunk át Bruneibe</t>
    </r>
  </si>
  <si>
    <t>Összesen 25 nap</t>
  </si>
  <si>
    <t>07.11.13</t>
  </si>
  <si>
    <t>07.11.14</t>
  </si>
  <si>
    <t>07.11.15</t>
  </si>
  <si>
    <t>07.11.16</t>
  </si>
  <si>
    <t>07.11.17</t>
  </si>
  <si>
    <t>07.11.18</t>
  </si>
  <si>
    <t>07.11.19</t>
  </si>
  <si>
    <t>07.11.20</t>
  </si>
  <si>
    <t>07.11.21</t>
  </si>
  <si>
    <t>07.11.24</t>
  </si>
  <si>
    <t>07.11.25</t>
  </si>
  <si>
    <t>07.11.26</t>
  </si>
  <si>
    <t>07.11.27</t>
  </si>
  <si>
    <t>07.11.28</t>
  </si>
  <si>
    <t>07.11.29</t>
  </si>
  <si>
    <t>07.11.30</t>
  </si>
  <si>
    <t>07.12.01</t>
  </si>
  <si>
    <t>07.12.02</t>
  </si>
  <si>
    <t>07.12.04</t>
  </si>
  <si>
    <t>07.12.03</t>
  </si>
  <si>
    <t>07.12.05</t>
  </si>
  <si>
    <t>07.11.01</t>
  </si>
  <si>
    <t>07.12.06</t>
  </si>
  <si>
    <t>07.12.07</t>
  </si>
  <si>
    <t>07.12.08</t>
  </si>
  <si>
    <t>07.12.09</t>
  </si>
  <si>
    <t>07.12.10</t>
  </si>
  <si>
    <t>07.12.11</t>
  </si>
  <si>
    <t>07.12.12</t>
  </si>
  <si>
    <t>07.12.13</t>
  </si>
  <si>
    <t>Költségek dollárban</t>
  </si>
  <si>
    <t>08.02.25</t>
  </si>
  <si>
    <t>08.02.26</t>
  </si>
  <si>
    <t>08.02.27</t>
  </si>
  <si>
    <t>Thaiföld</t>
  </si>
  <si>
    <t>Malajzia</t>
  </si>
  <si>
    <t>Indonézia</t>
  </si>
  <si>
    <t>Laosz</t>
  </si>
  <si>
    <t>Kambodzsa</t>
  </si>
  <si>
    <t>Vietnám</t>
  </si>
  <si>
    <t>Fülöp-szigetek</t>
  </si>
  <si>
    <t>Japán</t>
  </si>
  <si>
    <t>Brunei</t>
  </si>
  <si>
    <t>Oroszország</t>
  </si>
  <si>
    <t>NAPOK</t>
  </si>
  <si>
    <t>Egyebek: Kozmetikumok, uszonybérlet, szuvenírtrikók, szúnyogirtó, gyógyszerek, bukás kakasviadalon,</t>
  </si>
  <si>
    <t>vízumhosszabbítások, mosás, koldus, fodrász, vietnami papucs, elvesztett pénz, újság, departure tax,</t>
  </si>
  <si>
    <t>poggyász pótdíj</t>
  </si>
  <si>
    <t>08.05.22</t>
  </si>
  <si>
    <r>
      <t>∗∗</t>
    </r>
    <r>
      <rPr>
        <sz val="11"/>
        <rFont val="Verdana"/>
        <family val="0"/>
      </rPr>
      <t xml:space="preserve"> Napközben repültünk át a Fülöp-szigetekre</t>
    </r>
  </si>
  <si>
    <t>Összesen 22 nap</t>
  </si>
  <si>
    <t>08.01.07</t>
  </si>
  <si>
    <t>08.01.08</t>
  </si>
  <si>
    <t>08.01.09</t>
  </si>
  <si>
    <t>08.01.10</t>
  </si>
  <si>
    <t>08.01.11</t>
  </si>
  <si>
    <t>08.01.12</t>
  </si>
  <si>
    <t>08.01.13</t>
  </si>
  <si>
    <t>Összesen 13 nap</t>
  </si>
  <si>
    <r>
      <t>∗</t>
    </r>
    <r>
      <rPr>
        <sz val="11"/>
        <rFont val="Verdana"/>
        <family val="0"/>
      </rPr>
      <t xml:space="preserve"> Napközben buszoztunk át Thaiföldről</t>
    </r>
  </si>
  <si>
    <t>08.04.16</t>
  </si>
  <si>
    <t>08.04.17</t>
  </si>
  <si>
    <t>08.04.18</t>
  </si>
  <si>
    <t>08.04.19</t>
  </si>
  <si>
    <t>08.04.20</t>
  </si>
  <si>
    <t>08.04.21</t>
  </si>
  <si>
    <t>08.04.22</t>
  </si>
  <si>
    <t>08.04.23</t>
  </si>
  <si>
    <t>08.04.24</t>
  </si>
  <si>
    <r>
      <t>07.12.14</t>
    </r>
    <r>
      <rPr>
        <sz val="11"/>
        <rFont val="Symbol"/>
        <family val="0"/>
      </rPr>
      <t>∗∗</t>
    </r>
  </si>
  <si>
    <r>
      <t xml:space="preserve">∗∗ </t>
    </r>
    <r>
      <rPr>
        <sz val="11"/>
        <rFont val="Verdana"/>
        <family val="0"/>
      </rPr>
      <t>Napközben repültünk át Mianmarba</t>
    </r>
  </si>
  <si>
    <t>Amikor a reggeli ára benne volt a szálláséban, a teljes költséget a szálláshoz írtuk</t>
  </si>
  <si>
    <t>Napi átlagköltségek dollárban</t>
  </si>
  <si>
    <t>08.04.25</t>
  </si>
  <si>
    <t>08.04.26</t>
  </si>
  <si>
    <t>08.04.27</t>
  </si>
  <si>
    <t>08.04.28</t>
  </si>
  <si>
    <t>08.04.30</t>
  </si>
  <si>
    <t>08.05.01</t>
  </si>
  <si>
    <t>08.04.29</t>
  </si>
  <si>
    <t>08.05.02</t>
  </si>
  <si>
    <t>08.05.03</t>
  </si>
  <si>
    <t>08.05.04</t>
  </si>
  <si>
    <t>08.05.05</t>
  </si>
  <si>
    <t>08.05.06</t>
  </si>
  <si>
    <t>08.05.07</t>
  </si>
  <si>
    <t>08.05.08</t>
  </si>
  <si>
    <t>08.05.09</t>
  </si>
  <si>
    <t>08.05.10</t>
  </si>
  <si>
    <t>08.05.11</t>
  </si>
  <si>
    <t>08.05.12</t>
  </si>
  <si>
    <t>08.05.13</t>
  </si>
  <si>
    <t>08.05.14</t>
  </si>
  <si>
    <t>08.05.15</t>
  </si>
  <si>
    <t>08.05.16</t>
  </si>
  <si>
    <t>08.05.17</t>
  </si>
  <si>
    <t>08.05.18</t>
  </si>
  <si>
    <t>08.05.19</t>
  </si>
  <si>
    <t>08.05.20</t>
  </si>
  <si>
    <r>
      <t>08.05.21</t>
    </r>
    <r>
      <rPr>
        <sz val="11"/>
        <rFont val="Symbol"/>
        <family val="0"/>
      </rPr>
      <t>∗</t>
    </r>
  </si>
  <si>
    <r>
      <t>08.06.12</t>
    </r>
    <r>
      <rPr>
        <sz val="11"/>
        <rFont val="Symbol"/>
        <family val="0"/>
      </rPr>
      <t>∗∗</t>
    </r>
  </si>
  <si>
    <t>08.07.18</t>
  </si>
  <si>
    <t>08.07.19</t>
  </si>
  <si>
    <t>08.07.20</t>
  </si>
  <si>
    <t>08.07.21</t>
  </si>
  <si>
    <t>08.07.22</t>
  </si>
  <si>
    <t>08.07.23</t>
  </si>
  <si>
    <t>08.07.24</t>
  </si>
  <si>
    <t>08.07.25</t>
  </si>
  <si>
    <t>08.07.26</t>
  </si>
  <si>
    <t>08.07.27</t>
  </si>
  <si>
    <t>08.07.28</t>
  </si>
  <si>
    <t>08.07.29</t>
  </si>
  <si>
    <r>
      <t>∗∗∗</t>
    </r>
    <r>
      <rPr>
        <sz val="11"/>
        <rFont val="Verdana"/>
        <family val="0"/>
      </rPr>
      <t xml:space="preserve"> Napközben repültünk át Indonéziából</t>
    </r>
  </si>
  <si>
    <r>
      <t>∗∗∗∗</t>
    </r>
    <r>
      <rPr>
        <sz val="11"/>
        <rFont val="Verdana"/>
        <family val="0"/>
      </rPr>
      <t xml:space="preserve"> Napközben buszoztunk át Laoszba</t>
    </r>
  </si>
  <si>
    <t>Egyebek: Vízumok kétszer, könyvvásárlás, kozmetikumok</t>
  </si>
  <si>
    <r>
      <t>∗</t>
    </r>
    <r>
      <rPr>
        <sz val="11"/>
        <rFont val="Verdana"/>
        <family val="0"/>
      </rPr>
      <t xml:space="preserve"> Napközben átléptünk Tádzsikisztánba</t>
    </r>
  </si>
  <si>
    <t>07.09.25</t>
  </si>
  <si>
    <t>07.09.26</t>
  </si>
  <si>
    <t>07.09.27</t>
  </si>
  <si>
    <r>
      <t>∗</t>
    </r>
    <r>
      <rPr>
        <sz val="11"/>
        <rFont val="Verdana"/>
        <family val="0"/>
      </rPr>
      <t xml:space="preserve"> Napközben repültünk át Japánba</t>
    </r>
  </si>
  <si>
    <r>
      <t>∗∗</t>
    </r>
    <r>
      <rPr>
        <sz val="11"/>
        <rFont val="Verdana"/>
        <family val="0"/>
      </rPr>
      <t xml:space="preserve"> Napközben repültünk át Japánból</t>
    </r>
  </si>
  <si>
    <r>
      <t>∗∗∗</t>
    </r>
    <r>
      <rPr>
        <sz val="11"/>
        <rFont val="Verdana"/>
        <family val="0"/>
      </rPr>
      <t xml:space="preserve"> Napközben repültünk át Malajziába</t>
    </r>
  </si>
  <si>
    <t>Összesen 36,5 nap</t>
  </si>
  <si>
    <t>08.03.10</t>
  </si>
  <si>
    <t>08.03.11</t>
  </si>
  <si>
    <t>08.03.12</t>
  </si>
  <si>
    <t>08.03.13</t>
  </si>
  <si>
    <t>08.03.14</t>
  </si>
  <si>
    <t>08.03.15</t>
  </si>
  <si>
    <t>08.03.16</t>
  </si>
  <si>
    <r>
      <t>08.03.17</t>
    </r>
    <r>
      <rPr>
        <sz val="11"/>
        <rFont val="Symbol"/>
        <family val="0"/>
      </rPr>
      <t>∗∗</t>
    </r>
  </si>
  <si>
    <t>08.03.18</t>
  </si>
  <si>
    <t>08.03.19</t>
  </si>
  <si>
    <t>08.03.20</t>
  </si>
  <si>
    <t>08.03.21</t>
  </si>
  <si>
    <t>08.03.22</t>
  </si>
  <si>
    <t>Egyebek: Illatszerek, árfolyamveszteség rossz pénzváltásnál és kilépéskor visszaváltatlan pénz</t>
  </si>
  <si>
    <r>
      <t>∗</t>
    </r>
    <r>
      <rPr>
        <sz val="11"/>
        <rFont val="Verdana"/>
        <family val="0"/>
      </rPr>
      <t xml:space="preserve"> Napközben léptünk át Üzbegisztánból</t>
    </r>
  </si>
  <si>
    <t>Üzbegisztán</t>
  </si>
  <si>
    <t>Tádzsikisztán</t>
  </si>
  <si>
    <t>Kirgízia</t>
  </si>
  <si>
    <t>Kína</t>
  </si>
  <si>
    <t>Mianmar</t>
  </si>
  <si>
    <r>
      <t>08.06.13</t>
    </r>
    <r>
      <rPr>
        <sz val="11"/>
        <rFont val="Symbol"/>
        <family val="0"/>
      </rPr>
      <t>∗∗∗</t>
    </r>
  </si>
  <si>
    <r>
      <t>08.02.05</t>
    </r>
    <r>
      <rPr>
        <sz val="11"/>
        <rFont val="Symbol"/>
        <family val="0"/>
      </rPr>
      <t>∗∗</t>
    </r>
  </si>
  <si>
    <r>
      <t>08.06.26</t>
    </r>
    <r>
      <rPr>
        <sz val="11"/>
        <rFont val="Symbol"/>
        <family val="0"/>
      </rPr>
      <t>∗∗∗∗</t>
    </r>
  </si>
  <si>
    <t>08.06.28^</t>
  </si>
  <si>
    <t>08.07.05^^</t>
  </si>
  <si>
    <t>^ Napközben hajóztunk át Bruneiből</t>
  </si>
  <si>
    <t>08.03.23</t>
  </si>
  <si>
    <t>08.03.24</t>
  </si>
  <si>
    <t>08.03.25</t>
  </si>
  <si>
    <r>
      <t>08.03.17</t>
    </r>
    <r>
      <rPr>
        <sz val="11"/>
        <rFont val="Symbol"/>
        <family val="0"/>
      </rPr>
      <t>∗</t>
    </r>
  </si>
  <si>
    <r>
      <t>08.03.26</t>
    </r>
    <r>
      <rPr>
        <sz val="11"/>
        <rFont val="Symbol"/>
        <family val="0"/>
      </rPr>
      <t>∗∗</t>
    </r>
  </si>
  <si>
    <r>
      <t>∗</t>
    </r>
    <r>
      <rPr>
        <sz val="11"/>
        <rFont val="Verdana"/>
        <family val="0"/>
      </rPr>
      <t xml:space="preserve"> Napközben buszoztunk át Laoszból</t>
    </r>
  </si>
  <si>
    <r>
      <t>∗∗</t>
    </r>
    <r>
      <rPr>
        <sz val="11"/>
        <rFont val="Verdana"/>
        <family val="0"/>
      </rPr>
      <t xml:space="preserve"> Napközben buszoztunk át Vietnamba</t>
    </r>
  </si>
  <si>
    <t>Egyebek: Vízumok, mosás, kozmetikumok, ATM-használati díj, igazolványképek, kenőpénz a határon</t>
  </si>
  <si>
    <t>Összesen 9 nap</t>
  </si>
  <si>
    <t>07.10.08</t>
  </si>
  <si>
    <t>07.10.09</t>
  </si>
  <si>
    <t>07.10.10</t>
  </si>
  <si>
    <t>07.10.11</t>
  </si>
  <si>
    <t>07.10.12</t>
  </si>
  <si>
    <r>
      <t>∗</t>
    </r>
    <r>
      <rPr>
        <sz val="11"/>
        <rFont val="Verdana"/>
        <family val="0"/>
      </rPr>
      <t xml:space="preserve"> Napközben repültünk át Kínába</t>
    </r>
  </si>
  <si>
    <t>gyógyszerek, törülközőbérlés szálláson, Hongkongban vett új kínai vízum, Sanghajban beadatott oltások,</t>
  </si>
  <si>
    <t>Egyebek: Kozmetikumok, szuvenírtrikók, újság, búvárkodás, mosás, telefonkártya, igazolványképek, egyéb szuvenír</t>
  </si>
  <si>
    <t>08.02.06</t>
  </si>
  <si>
    <t>08.02.07</t>
  </si>
  <si>
    <t>08.02.08</t>
  </si>
  <si>
    <t>08.02.09</t>
  </si>
  <si>
    <t>08.02.10</t>
  </si>
  <si>
    <t>08.02.11</t>
  </si>
  <si>
    <t>08.02.12</t>
  </si>
  <si>
    <t>08.02.13</t>
  </si>
  <si>
    <t>08.02.14</t>
  </si>
  <si>
    <t>08.02.15</t>
  </si>
  <si>
    <t>06.02.16</t>
  </si>
  <si>
    <t>08.02.17</t>
  </si>
  <si>
    <t>08.02.18</t>
  </si>
  <si>
    <t>08.02.19</t>
  </si>
  <si>
    <t>08.02.20</t>
  </si>
  <si>
    <t>08.02.21</t>
  </si>
  <si>
    <t>08.02.22</t>
  </si>
  <si>
    <t>08.02.23</t>
  </si>
  <si>
    <t>08.02.24</t>
  </si>
  <si>
    <r>
      <t>07.12.14</t>
    </r>
    <r>
      <rPr>
        <sz val="11"/>
        <rFont val="Symbol"/>
        <family val="0"/>
      </rPr>
      <t>∗</t>
    </r>
  </si>
  <si>
    <r>
      <t>07.10.13</t>
    </r>
    <r>
      <rPr>
        <sz val="11"/>
        <rFont val="Symbol"/>
        <family val="0"/>
      </rPr>
      <t>∗</t>
    </r>
  </si>
  <si>
    <t>Összesen 18,5 nap</t>
  </si>
  <si>
    <t>07.10.14</t>
  </si>
  <si>
    <t>07.10.15</t>
  </si>
  <si>
    <t>07.10.16</t>
  </si>
  <si>
    <t>07.10.17</t>
  </si>
  <si>
    <t>07.10.18</t>
  </si>
  <si>
    <t>07.10.19</t>
  </si>
  <si>
    <t>07.10.20</t>
  </si>
  <si>
    <t>07.10.21</t>
  </si>
  <si>
    <t>07.10.22</t>
  </si>
  <si>
    <t>07.10.23</t>
  </si>
  <si>
    <t>07.10.24</t>
  </si>
  <si>
    <t>07.10.25</t>
  </si>
  <si>
    <t>07.10.26</t>
  </si>
  <si>
    <t>07.10.27</t>
  </si>
  <si>
    <t>07.10.28</t>
  </si>
  <si>
    <t>07.10.29</t>
  </si>
  <si>
    <t>Egyebek: Árfolyamveszteség pénzváltásnál, bankkártya-díj, mosás, gyógyszerek, illatszerek, vízum-hosszabbítás</t>
  </si>
  <si>
    <t>Szállás</t>
  </si>
  <si>
    <t>Étel + Ital</t>
  </si>
  <si>
    <t>08.05.23</t>
  </si>
  <si>
    <t>08.05.24</t>
  </si>
  <si>
    <t>08.05.25</t>
  </si>
  <si>
    <t>08.05.26</t>
  </si>
  <si>
    <t>08.05.27</t>
  </si>
  <si>
    <t>08.05.28</t>
  </si>
  <si>
    <t>08.05.29</t>
  </si>
  <si>
    <t>08.05.30</t>
  </si>
  <si>
    <t>08.05.31</t>
  </si>
  <si>
    <t>08.06.01</t>
  </si>
  <si>
    <t>08.06.02</t>
  </si>
  <si>
    <t>08.06.03</t>
  </si>
  <si>
    <t>08.06.04</t>
  </si>
  <si>
    <t>08.06.05</t>
  </si>
  <si>
    <t>08.06.06</t>
  </si>
  <si>
    <t>08.06.07</t>
  </si>
  <si>
    <t>08.06.08</t>
  </si>
  <si>
    <t>08.06.09</t>
  </si>
  <si>
    <t>08.06.10</t>
  </si>
  <si>
    <t>08.06.11</t>
  </si>
  <si>
    <r>
      <t>∗</t>
    </r>
    <r>
      <rPr>
        <sz val="11"/>
        <rFont val="Verdana"/>
        <family val="0"/>
      </rPr>
      <t xml:space="preserve"> Napközben repültünk át a Fülöp-szigetekről</t>
    </r>
  </si>
  <si>
    <t>Egyebek: Vízumok, kenőpénz a határon, kozmetikumok, gyógyszerek, útikönyvek, mosás, ATM-használati díj,</t>
  </si>
  <si>
    <t>megmaradt pénz</t>
  </si>
  <si>
    <t>07.11.22</t>
  </si>
  <si>
    <t>07.11.23</t>
  </si>
  <si>
    <t>07.12.23</t>
  </si>
  <si>
    <t>07.12.24</t>
  </si>
  <si>
    <t>07.12.25</t>
  </si>
  <si>
    <t>07.12.26</t>
  </si>
  <si>
    <t>07.12.27</t>
  </si>
  <si>
    <t>07.12.28</t>
  </si>
  <si>
    <t>07.12.29</t>
  </si>
  <si>
    <t>07.12.30</t>
  </si>
  <si>
    <t>07.12.31</t>
  </si>
  <si>
    <t>08.01.01</t>
  </si>
  <si>
    <t>08.01.02</t>
  </si>
  <si>
    <t>08.01.03</t>
  </si>
  <si>
    <t>Összesen 17,5 nap</t>
  </si>
  <si>
    <t>07.08.17</t>
  </si>
  <si>
    <t>Összesen 1 nap</t>
  </si>
  <si>
    <t>07.09.05</t>
  </si>
  <si>
    <t>07.09.06</t>
  </si>
  <si>
    <r>
      <t>∗∗</t>
    </r>
    <r>
      <rPr>
        <sz val="11"/>
        <rFont val="Verdana"/>
        <family val="0"/>
      </rPr>
      <t xml:space="preserve"> Napközben buszoztunk át Kambodzsába</t>
    </r>
  </si>
  <si>
    <r>
      <t>08.03.04</t>
    </r>
    <r>
      <rPr>
        <sz val="11"/>
        <rFont val="Symbol"/>
        <family val="0"/>
      </rPr>
      <t>∗</t>
    </r>
  </si>
  <si>
    <t>08.03.05</t>
  </si>
  <si>
    <t>08.03.06</t>
  </si>
  <si>
    <t>08.03.07</t>
  </si>
  <si>
    <t>08.03.08</t>
  </si>
  <si>
    <t>08.03.09</t>
  </si>
  <si>
    <t>07.09.16</t>
  </si>
  <si>
    <t>07.09.17</t>
  </si>
  <si>
    <t>07.09.18</t>
  </si>
  <si>
    <t>07.09.19</t>
  </si>
  <si>
    <t>07.09.20</t>
  </si>
  <si>
    <t>07.09.21</t>
  </si>
  <si>
    <t>07.09.22</t>
  </si>
  <si>
    <t>07.09.23</t>
  </si>
  <si>
    <t>07.09.24</t>
  </si>
  <si>
    <t>Összesen 20,5 nap</t>
  </si>
  <si>
    <r>
      <t>∗</t>
    </r>
    <r>
      <rPr>
        <sz val="11"/>
        <rFont val="Verdana"/>
        <family val="0"/>
      </rPr>
      <t xml:space="preserve"> Napközben repültünk át Kirgíziából</t>
    </r>
  </si>
  <si>
    <t>Összesen 62 nap</t>
  </si>
  <si>
    <t>08.04.03</t>
  </si>
  <si>
    <t>08.04.04</t>
  </si>
  <si>
    <t>08.04.05</t>
  </si>
  <si>
    <t>08.04.06</t>
  </si>
  <si>
    <t>08.04.07</t>
  </si>
  <si>
    <t>08.04.08</t>
  </si>
  <si>
    <t>08.04.09</t>
  </si>
  <si>
    <t>08.04.10</t>
  </si>
  <si>
    <t>08.04.11</t>
  </si>
  <si>
    <t>08.04.12</t>
  </si>
  <si>
    <t>08.04.13</t>
  </si>
  <si>
    <t>08.04.14</t>
  </si>
  <si>
    <t>08.04.15</t>
  </si>
  <si>
    <r>
      <t>08.03.26</t>
    </r>
    <r>
      <rPr>
        <sz val="11"/>
        <rFont val="Symbol"/>
        <family val="0"/>
      </rPr>
      <t>∗</t>
    </r>
  </si>
  <si>
    <r>
      <t>∗</t>
    </r>
    <r>
      <rPr>
        <sz val="11"/>
        <rFont val="Verdana"/>
        <family val="0"/>
      </rPr>
      <t xml:space="preserve"> Napközben buszoztunk át Kambodzsából</t>
    </r>
  </si>
  <si>
    <t>Összesen 8 nap</t>
  </si>
  <si>
    <r>
      <t xml:space="preserve">∗ </t>
    </r>
    <r>
      <rPr>
        <sz val="11"/>
        <rFont val="Verdana"/>
        <family val="0"/>
      </rPr>
      <t>Napközben repültünk át Mianmarból</t>
    </r>
  </si>
  <si>
    <r>
      <t>∗∗</t>
    </r>
    <r>
      <rPr>
        <sz val="11"/>
        <rFont val="Verdana"/>
        <family val="0"/>
      </rPr>
      <t xml:space="preserve"> Napközben repültünk át Malajziába</t>
    </r>
  </si>
  <si>
    <t>08.02.28</t>
  </si>
  <si>
    <t>08.02.29</t>
  </si>
  <si>
    <t>08.03.01</t>
  </si>
  <si>
    <t>08.03.02</t>
  </si>
  <si>
    <t>08.07.06</t>
  </si>
  <si>
    <t>08.07.07</t>
  </si>
  <si>
    <t>08.07.08</t>
  </si>
  <si>
    <t>08.07.09</t>
  </si>
  <si>
    <t>08.07.10</t>
  </si>
  <si>
    <t>08.07.11</t>
  </si>
  <si>
    <t>08.07.12</t>
  </si>
  <si>
    <t>08.07.13</t>
  </si>
  <si>
    <t>08.07.14</t>
  </si>
  <si>
    <t>08.07.15</t>
  </si>
  <si>
    <t>08.07.16</t>
  </si>
  <si>
    <t>08.07.17</t>
  </si>
  <si>
    <t>Egyebek: Vízumok kétszer, kozmetikumok, szúnyogirtó szerek, uszonybérlet, mosás, szuvenírtrikó, újság,</t>
  </si>
  <si>
    <t>gyógyszerek, könyvek, búvárkodás, szuvenírek</t>
  </si>
  <si>
    <t>gyógyszerek, vízum lejárta miatti büntetés, reptéri departure tax, kilépéskor megmaradt pénz</t>
  </si>
  <si>
    <t>08.01.25</t>
  </si>
  <si>
    <t>08.01.26</t>
  </si>
  <si>
    <t>08.01.27</t>
  </si>
  <si>
    <t>08.01.28</t>
  </si>
  <si>
    <t>08.01.29</t>
  </si>
  <si>
    <t>08.01.30</t>
  </si>
  <si>
    <r>
      <t>08.01.31</t>
    </r>
    <r>
      <rPr>
        <sz val="11"/>
        <rFont val="Symbol"/>
        <family val="0"/>
      </rPr>
      <t>∗∗</t>
    </r>
  </si>
  <si>
    <r>
      <t>08.03.03</t>
    </r>
    <r>
      <rPr>
        <sz val="11"/>
        <rFont val="Symbol"/>
        <family val="0"/>
      </rPr>
      <t>∗∗∗</t>
    </r>
  </si>
  <si>
    <r>
      <t>08.03.04</t>
    </r>
    <r>
      <rPr>
        <sz val="11"/>
        <rFont val="Symbol"/>
        <family val="0"/>
      </rPr>
      <t>∗∗∗∗</t>
    </r>
  </si>
  <si>
    <t>07.09.28</t>
  </si>
  <si>
    <t>07.09.29</t>
  </si>
  <si>
    <t>07.09.30</t>
  </si>
  <si>
    <t>07.10.01</t>
  </si>
  <si>
    <t>07.10.02</t>
  </si>
  <si>
    <t>07.10.03</t>
  </si>
  <si>
    <t>07.10.04</t>
  </si>
  <si>
    <t>07.10.05</t>
  </si>
  <si>
    <t>07.10.06</t>
  </si>
  <si>
    <t>07.12.15</t>
  </si>
  <si>
    <t>07.12.16</t>
  </si>
  <si>
    <t>07.12.17</t>
  </si>
  <si>
    <t>07.12.18</t>
  </si>
  <si>
    <t>07.12.19</t>
  </si>
  <si>
    <t>07.12.20</t>
  </si>
  <si>
    <t>07.12.21</t>
  </si>
  <si>
    <t>Amikor a reggeli vagy egyéb étkezések ára benne volt a szálláséban, a teljes költséget a szálláshoz írtuk</t>
  </si>
  <si>
    <t>Amikor a reggeli benne volt a szállásban, a teljes költséget a szálláshoz írtuk</t>
  </si>
  <si>
    <t>Egyebek: Törölközőbérlés, mosás, gyógyszerek</t>
  </si>
  <si>
    <t>08.06.27</t>
  </si>
  <si>
    <r>
      <t>08.06.26</t>
    </r>
    <r>
      <rPr>
        <sz val="11"/>
        <rFont val="Symbol"/>
        <family val="0"/>
      </rPr>
      <t>∗</t>
    </r>
  </si>
  <si>
    <r>
      <t>08.06.28</t>
    </r>
    <r>
      <rPr>
        <sz val="11"/>
        <rFont val="Symbol"/>
        <family val="0"/>
      </rPr>
      <t>∗∗</t>
    </r>
  </si>
  <si>
    <r>
      <t>∗</t>
    </r>
    <r>
      <rPr>
        <sz val="11"/>
        <rFont val="Verdana"/>
        <family val="0"/>
      </rPr>
      <t xml:space="preserve"> Napközben hajóztunk át Malajziából</t>
    </r>
  </si>
  <si>
    <r>
      <t>∗∗</t>
    </r>
    <r>
      <rPr>
        <sz val="11"/>
        <rFont val="Verdana"/>
        <family val="0"/>
      </rPr>
      <t xml:space="preserve"> Napközben hajóztunk át Malajziába</t>
    </r>
  </si>
  <si>
    <t>Összesen 2 nap</t>
  </si>
  <si>
    <t>Egyebek: Vietnami papucs</t>
  </si>
  <si>
    <t>08.07.30</t>
  </si>
  <si>
    <t>08.07.31</t>
  </si>
  <si>
    <t>08.08.01</t>
  </si>
  <si>
    <t>08.08.02</t>
  </si>
  <si>
    <t>08.08.03</t>
  </si>
  <si>
    <t>08.08.04</t>
  </si>
  <si>
    <t>^^ Napközben repültünk át Indonéziába</t>
  </si>
  <si>
    <r>
      <t>∗</t>
    </r>
    <r>
      <rPr>
        <sz val="11"/>
        <rFont val="Verdana"/>
        <family val="0"/>
      </rPr>
      <t xml:space="preserve"> Napközben repültünk át Thaiföldről</t>
    </r>
  </si>
  <si>
    <r>
      <t>∗∗</t>
    </r>
    <r>
      <rPr>
        <sz val="11"/>
        <rFont val="Verdana"/>
        <family val="0"/>
      </rPr>
      <t xml:space="preserve"> Napközben repültünk át Indonéziába</t>
    </r>
  </si>
  <si>
    <r>
      <t>∗∗∗</t>
    </r>
    <r>
      <rPr>
        <sz val="11"/>
        <rFont val="Verdana"/>
        <family val="0"/>
      </rPr>
      <t xml:space="preserve"> Napközben repültünk át a Fülöp-szigetekről</t>
    </r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</si>
  <si>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</si>
  <si>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</si>
  <si>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</si>
  <si>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</si>
  <si>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</si>
  <si>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</si>
  <si>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</si>
  <si>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</si>
  <si>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</si>
  <si>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</si>
  <si>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r>
      <t>08.01.24</t>
    </r>
    <r>
      <rPr>
        <sz val="11"/>
        <rFont val="Symbol"/>
        <family val="0"/>
      </rPr>
      <t>∗</t>
    </r>
  </si>
  <si>
    <r>
      <t>08.01.24</t>
    </r>
    <r>
      <rPr>
        <sz val="11"/>
        <rFont val="Symbol"/>
        <family val="0"/>
      </rPr>
      <t>∗∗</t>
    </r>
  </si>
  <si>
    <t>07.10.07</t>
  </si>
  <si>
    <t>08.08.05</t>
  </si>
  <si>
    <t>08.08.06</t>
  </si>
  <si>
    <t>08.08.07</t>
  </si>
  <si>
    <t>08.08.08</t>
  </si>
  <si>
    <t>08.08.09</t>
  </si>
  <si>
    <t>08.08.10</t>
  </si>
  <si>
    <t>08.08.11</t>
  </si>
  <si>
    <r>
      <t>08.02.05</t>
    </r>
    <r>
      <rPr>
        <sz val="11"/>
        <rFont val="Symbol"/>
        <family val="0"/>
      </rPr>
      <t>∗</t>
    </r>
  </si>
  <si>
    <r>
      <t>08.03.03</t>
    </r>
    <r>
      <rPr>
        <sz val="11"/>
        <rFont val="Symbol"/>
        <family val="0"/>
      </rPr>
      <t>∗∗</t>
    </r>
  </si>
  <si>
    <r>
      <t>08.07.05</t>
    </r>
    <r>
      <rPr>
        <sz val="11"/>
        <rFont val="Symbol"/>
        <family val="0"/>
      </rPr>
      <t>∗∗∗</t>
    </r>
  </si>
  <si>
    <r>
      <t>∗</t>
    </r>
    <r>
      <rPr>
        <sz val="11"/>
        <rFont val="Verdana"/>
        <family val="0"/>
      </rPr>
      <t xml:space="preserve"> Napközben repültünk át Malajziából</t>
    </r>
  </si>
  <si>
    <r>
      <t>∗∗</t>
    </r>
    <r>
      <rPr>
        <sz val="11"/>
        <rFont val="Verdana"/>
        <family val="0"/>
      </rPr>
      <t xml:space="preserve"> Napközben repültünk át Thaiföldre</t>
    </r>
  </si>
  <si>
    <r>
      <t>∗∗∗</t>
    </r>
    <r>
      <rPr>
        <sz val="11"/>
        <rFont val="Verdana"/>
        <family val="0"/>
      </rPr>
      <t xml:space="preserve"> Napközben repültünk át Malajziából</t>
    </r>
  </si>
  <si>
    <t>07.12.22</t>
  </si>
  <si>
    <t>07.08.25</t>
  </si>
  <si>
    <t>07.08.26</t>
  </si>
  <si>
    <t>07.08.27</t>
  </si>
  <si>
    <t>07.08.28</t>
  </si>
  <si>
    <t>07.08.29</t>
  </si>
  <si>
    <t>07.08.30</t>
  </si>
  <si>
    <t>07.08.31</t>
  </si>
  <si>
    <t>07.09.01</t>
  </si>
  <si>
    <t>07.09.02</t>
  </si>
  <si>
    <t>07.09.03</t>
  </si>
  <si>
    <t>Egyebek</t>
  </si>
  <si>
    <t>ÁTLAGBAN</t>
  </si>
  <si>
    <t>ÁTLAG</t>
  </si>
  <si>
    <t>08.02.01</t>
  </si>
  <si>
    <t>08.02.02</t>
  </si>
  <si>
    <t>08.02.03</t>
  </si>
  <si>
    <t>08.02.04</t>
  </si>
  <si>
    <t>08.06.14</t>
  </si>
  <si>
    <t>08.06.15</t>
  </si>
  <si>
    <t>08.06.16</t>
  </si>
  <si>
    <t>08.06.17</t>
  </si>
  <si>
    <t>08.06.18</t>
  </si>
  <si>
    <t>08.06.19</t>
  </si>
  <si>
    <t>08.06.20</t>
  </si>
  <si>
    <t>08.06.21</t>
  </si>
  <si>
    <t>08.06.22</t>
  </si>
  <si>
    <t>08.06.23</t>
  </si>
  <si>
    <t>08.06.24</t>
  </si>
  <si>
    <t>08.06.25</t>
  </si>
  <si>
    <t>08.06.29</t>
  </si>
  <si>
    <t>08.06.30</t>
  </si>
  <si>
    <t>08.07.01</t>
  </si>
  <si>
    <t>08.07.02</t>
  </si>
  <si>
    <t>08.07.03</t>
  </si>
  <si>
    <t>08.07.04</t>
  </si>
  <si>
    <r>
      <t>08.01.31</t>
    </r>
    <r>
      <rPr>
        <sz val="11"/>
        <rFont val="Symbol"/>
        <family val="0"/>
      </rPr>
      <t>∗</t>
    </r>
  </si>
  <si>
    <t>07.09.07</t>
  </si>
  <si>
    <t>07.09.08</t>
  </si>
  <si>
    <t>07.09.09</t>
  </si>
  <si>
    <t>07.09.10</t>
  </si>
  <si>
    <t>07.09.11</t>
  </si>
  <si>
    <t>07.09.12</t>
  </si>
  <si>
    <t>07.09.13</t>
  </si>
  <si>
    <t>07.09.14</t>
  </si>
  <si>
    <t>07.09.15</t>
  </si>
  <si>
    <t xml:space="preserve">Február 5. és 11. közt költségeinket drága családunk állta </t>
  </si>
  <si>
    <t>Összesen 64,5 nap, de csak 58-at fizettünk magunknak, úgyhogy az átlag e szerint számolva</t>
  </si>
  <si>
    <t>Mianmarba szükséges dollár kiváltásának költségei, ránk sózott hamis százjuanos, igazolványképek, elemek</t>
  </si>
  <si>
    <t>Egyebek: Kínában vett övek és harisnya, Xianban eltört kulcs pótlása, illatszerek, mosás, telefon, újságok,</t>
  </si>
  <si>
    <t>Utazás</t>
  </si>
  <si>
    <t>Belépők</t>
  </si>
  <si>
    <t>Internet</t>
  </si>
  <si>
    <t>07.08.18</t>
  </si>
  <si>
    <t>07.08.19</t>
  </si>
  <si>
    <t>ÖSSZESEN</t>
  </si>
  <si>
    <t>07.08.20</t>
  </si>
  <si>
    <t>07.08.21</t>
  </si>
  <si>
    <t>07.08.22</t>
  </si>
  <si>
    <t>07.08.23</t>
  </si>
  <si>
    <t>07.08.24</t>
  </si>
  <si>
    <r>
      <t>∗</t>
    </r>
    <r>
      <rPr>
        <sz val="10"/>
        <rFont val="Verdana"/>
        <family val="0"/>
      </rPr>
      <t xml:space="preserve"> Napközben repültünk át Kínából</t>
    </r>
  </si>
  <si>
    <r>
      <t>∗∗</t>
    </r>
    <r>
      <rPr>
        <sz val="10"/>
        <rFont val="Verdana"/>
        <family val="0"/>
      </rPr>
      <t xml:space="preserve"> Napközben repültünk át Thaiföldre</t>
    </r>
  </si>
  <si>
    <t>Összesen 41 nap</t>
  </si>
  <si>
    <t xml:space="preserve">Egyebek: Vízumok, szúnyogirtó szerek, karácsonyi telefonok haza, mosás, kozmetikumok, szuvenírtrikók, </t>
  </si>
  <si>
    <t>08.01.04</t>
  </si>
  <si>
    <t>08.01.05</t>
  </si>
  <si>
    <t>08.01.06</t>
  </si>
  <si>
    <t>Egyebek: Árfolyamveszteség rossz pénzváltásnál és kilépéskor visszaváltatlan pénz</t>
  </si>
  <si>
    <r>
      <t>07.09.04</t>
    </r>
    <r>
      <rPr>
        <sz val="11"/>
        <rFont val="Symbol"/>
        <family val="0"/>
      </rPr>
      <t>∗</t>
    </r>
  </si>
  <si>
    <t>07.10.30</t>
  </si>
  <si>
    <t>07.10.31</t>
  </si>
  <si>
    <t>07.11.02</t>
  </si>
  <si>
    <t>07.11.03</t>
  </si>
  <si>
    <t>07.11.04</t>
  </si>
  <si>
    <t>07.11.05</t>
  </si>
  <si>
    <t>07.11.06</t>
  </si>
  <si>
    <t>07.11.07</t>
  </si>
  <si>
    <t>07.11.08</t>
  </si>
  <si>
    <t>07.11.09</t>
  </si>
  <si>
    <t>07.11.10</t>
  </si>
  <si>
    <t>07.11.11</t>
  </si>
  <si>
    <t>07.11.12</t>
  </si>
  <si>
    <t>08.03.27</t>
  </si>
  <si>
    <t>08.03.28</t>
  </si>
  <si>
    <t>08.03.29</t>
  </si>
  <si>
    <t>08.03.30</t>
  </si>
  <si>
    <t>08.03.31</t>
  </si>
  <si>
    <t>08.04.01</t>
  </si>
  <si>
    <t>08.04.02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</si>
</sst>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Verdana"/>
      <family val="0"/>
    </font>
    <font>
      <b/>
      <sz val="11"/>
      <name val="Verdana"/>
      <family val="0"/>
    </font>
    <font>
      <sz val="11"/>
      <name val="Symbol"/>
      <family val="0"/>
    </font>
    <font>
      <b/>
      <sz val="11"/>
      <color indexed="8"/>
      <name val="Verdana"/>
      <family val="0"/>
    </font>
    <font>
      <sz val="10"/>
      <name val="Symbol"/>
      <family val="0"/>
    </font>
    <font>
      <sz val="11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darkVertical">
        <fgColor indexed="9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4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7" fillId="6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9" fillId="7" borderId="6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7" fillId="0" borderId="7" xfId="0" applyFont="1" applyBorder="1" applyAlignment="1">
      <alignment/>
    </xf>
    <xf numFmtId="0" fontId="6" fillId="4" borderId="3" xfId="0" applyFont="1" applyFill="1" applyBorder="1" applyAlignment="1">
      <alignment/>
    </xf>
    <xf numFmtId="0" fontId="6" fillId="9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7" xfId="0" applyFont="1" applyBorder="1" applyAlignment="1">
      <alignment/>
    </xf>
    <xf numFmtId="0" fontId="7" fillId="5" borderId="4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0" borderId="10" xfId="0" applyFont="1" applyBorder="1" applyAlignment="1">
      <alignment/>
    </xf>
    <xf numFmtId="0" fontId="9" fillId="7" borderId="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6" fillId="0" borderId="2" xfId="0" applyFont="1" applyBorder="1" applyAlignment="1">
      <alignment/>
    </xf>
    <xf numFmtId="0" fontId="7" fillId="0" borderId="12" xfId="0" applyFont="1" applyBorder="1" applyAlignment="1">
      <alignment/>
    </xf>
    <xf numFmtId="0" fontId="9" fillId="8" borderId="3" xfId="0" applyFont="1" applyFill="1" applyBorder="1" applyAlignment="1">
      <alignment/>
    </xf>
    <xf numFmtId="0" fontId="9" fillId="8" borderId="4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9" fillId="7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9" fillId="7" borderId="16" xfId="0" applyFont="1" applyFill="1" applyBorder="1" applyAlignment="1">
      <alignment/>
    </xf>
    <xf numFmtId="0" fontId="7" fillId="0" borderId="3" xfId="0" applyFont="1" applyBorder="1" applyAlignment="1">
      <alignment/>
    </xf>
    <xf numFmtId="0" fontId="6" fillId="10" borderId="1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1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17" xfId="0" applyFont="1" applyBorder="1" applyAlignment="1">
      <alignment/>
    </xf>
    <xf numFmtId="0" fontId="9" fillId="7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C26" sqref="C26"/>
    </sheetView>
  </sheetViews>
  <sheetFormatPr defaultColWidth="11.00390625" defaultRowHeight="12.75"/>
  <cols>
    <col min="1" max="1" width="12.625" style="4" customWidth="1"/>
    <col min="2" max="2" width="9.125" style="4" customWidth="1"/>
    <col min="3" max="3" width="9.25390625" style="4" customWidth="1"/>
    <col min="4" max="4" width="9.00390625" style="4" customWidth="1"/>
    <col min="5" max="5" width="9.25390625" style="4" customWidth="1"/>
    <col min="6" max="7" width="8.875" style="4" customWidth="1"/>
    <col min="8" max="8" width="9.625" style="4" customWidth="1"/>
    <col min="9" max="9" width="9.375" style="4" customWidth="1"/>
    <col min="10" max="10" width="11.00390625" style="4" customWidth="1"/>
    <col min="11" max="16384" width="10.75390625" style="4" customWidth="1"/>
  </cols>
  <sheetData>
    <row r="1" spans="1:10" ht="13.5">
      <c r="A1" s="1"/>
      <c r="B1" s="25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24" t="s">
        <v>402</v>
      </c>
      <c r="I1" s="3" t="s">
        <v>56</v>
      </c>
      <c r="J1" s="3" t="s">
        <v>444</v>
      </c>
    </row>
    <row r="2" spans="1:10" ht="13.5">
      <c r="A2" s="26" t="s">
        <v>55</v>
      </c>
      <c r="B2" s="21">
        <v>0</v>
      </c>
      <c r="C2" s="21">
        <v>59</v>
      </c>
      <c r="D2" s="21">
        <v>0</v>
      </c>
      <c r="E2" s="21">
        <v>0</v>
      </c>
      <c r="F2" s="21">
        <v>0</v>
      </c>
      <c r="G2" s="21">
        <v>0</v>
      </c>
      <c r="H2" s="30">
        <v>59</v>
      </c>
      <c r="I2" s="8">
        <v>1</v>
      </c>
      <c r="J2" s="8">
        <v>59</v>
      </c>
    </row>
    <row r="3" spans="1:10" ht="13.5">
      <c r="A3" s="27" t="s">
        <v>151</v>
      </c>
      <c r="B3" s="1">
        <v>30.9</v>
      </c>
      <c r="C3" s="1">
        <v>17.9</v>
      </c>
      <c r="D3" s="1">
        <v>16.4</v>
      </c>
      <c r="E3" s="1">
        <v>4.6</v>
      </c>
      <c r="F3" s="1">
        <v>1.2</v>
      </c>
      <c r="G3" s="1">
        <v>0.5</v>
      </c>
      <c r="H3" s="29">
        <v>71.4</v>
      </c>
      <c r="I3" s="1">
        <v>17.5</v>
      </c>
      <c r="J3" s="1">
        <v>1250</v>
      </c>
    </row>
    <row r="4" spans="1:10" ht="13.5">
      <c r="A4" s="27" t="s">
        <v>152</v>
      </c>
      <c r="B4" s="28">
        <v>20.3</v>
      </c>
      <c r="C4" s="28">
        <v>9.5</v>
      </c>
      <c r="D4" s="28">
        <v>30</v>
      </c>
      <c r="E4" s="28">
        <v>0.2</v>
      </c>
      <c r="F4" s="28">
        <v>0.5</v>
      </c>
      <c r="G4" s="28">
        <v>1.5</v>
      </c>
      <c r="H4" s="31">
        <v>61.6</v>
      </c>
      <c r="I4" s="28">
        <v>20.5</v>
      </c>
      <c r="J4" s="1">
        <v>1262</v>
      </c>
    </row>
    <row r="5" spans="1:10" ht="13.5">
      <c r="A5" s="27" t="s">
        <v>153</v>
      </c>
      <c r="B5" s="1">
        <v>18.7</v>
      </c>
      <c r="C5" s="1">
        <v>19.5</v>
      </c>
      <c r="D5" s="1">
        <v>18.5</v>
      </c>
      <c r="E5" s="1">
        <v>0.8</v>
      </c>
      <c r="F5" s="1">
        <v>2.7</v>
      </c>
      <c r="G5" s="1">
        <v>5.6</v>
      </c>
      <c r="H5" s="29">
        <v>65.8</v>
      </c>
      <c r="I5" s="1">
        <v>18.5</v>
      </c>
      <c r="J5" s="1">
        <v>1217</v>
      </c>
    </row>
    <row r="6" spans="1:10" ht="13.5">
      <c r="A6" s="20" t="s">
        <v>154</v>
      </c>
      <c r="B6" s="32">
        <v>17.1</v>
      </c>
      <c r="C6" s="32">
        <v>24.1</v>
      </c>
      <c r="D6" s="32">
        <v>27.5</v>
      </c>
      <c r="E6" s="32">
        <v>7.1</v>
      </c>
      <c r="F6" s="32">
        <v>1</v>
      </c>
      <c r="G6" s="32">
        <v>9.1</v>
      </c>
      <c r="H6" s="33">
        <v>85.9</v>
      </c>
      <c r="I6" s="28">
        <v>62</v>
      </c>
      <c r="J6" s="28">
        <v>5326</v>
      </c>
    </row>
    <row r="7" spans="1:10" ht="13.5">
      <c r="A7" s="27" t="s">
        <v>155</v>
      </c>
      <c r="B7" s="8">
        <v>18.4</v>
      </c>
      <c r="C7" s="8">
        <v>15.5</v>
      </c>
      <c r="D7" s="8">
        <v>25.5</v>
      </c>
      <c r="E7" s="8">
        <v>2.7</v>
      </c>
      <c r="F7" s="8">
        <v>1.4</v>
      </c>
      <c r="G7" s="8">
        <v>5.6</v>
      </c>
      <c r="H7" s="39">
        <v>69.1</v>
      </c>
      <c r="I7" s="1">
        <v>41</v>
      </c>
      <c r="J7" s="1">
        <v>2829</v>
      </c>
    </row>
    <row r="8" spans="1:10" ht="13.5">
      <c r="A8" s="27" t="s">
        <v>46</v>
      </c>
      <c r="B8" s="40">
        <v>25.1</v>
      </c>
      <c r="C8" s="40">
        <v>23.5</v>
      </c>
      <c r="D8" s="40">
        <v>23</v>
      </c>
      <c r="E8" s="40">
        <v>3.7</v>
      </c>
      <c r="F8" s="40">
        <v>2.9</v>
      </c>
      <c r="G8" s="40">
        <v>17</v>
      </c>
      <c r="H8" s="41">
        <v>95.1</v>
      </c>
      <c r="I8" s="38">
        <v>8</v>
      </c>
      <c r="J8" s="1">
        <v>761</v>
      </c>
    </row>
    <row r="9" spans="1:10" ht="13.5">
      <c r="A9" s="27" t="s">
        <v>47</v>
      </c>
      <c r="B9" s="32">
        <v>17</v>
      </c>
      <c r="C9" s="32">
        <v>23</v>
      </c>
      <c r="D9" s="32">
        <v>20</v>
      </c>
      <c r="E9" s="32">
        <v>2.8</v>
      </c>
      <c r="F9" s="32">
        <v>0.6</v>
      </c>
      <c r="G9" s="32">
        <v>18.6</v>
      </c>
      <c r="H9" s="48">
        <v>82.2</v>
      </c>
      <c r="I9" s="49">
        <v>25</v>
      </c>
      <c r="J9" s="8">
        <v>2054</v>
      </c>
    </row>
    <row r="10" spans="1:10" ht="13.5">
      <c r="A10" s="27" t="s">
        <v>48</v>
      </c>
      <c r="B10" s="1">
        <v>12.9</v>
      </c>
      <c r="C10" s="1">
        <v>16.6</v>
      </c>
      <c r="D10" s="1">
        <v>31</v>
      </c>
      <c r="E10" s="1">
        <v>1.7</v>
      </c>
      <c r="F10" s="1">
        <v>1</v>
      </c>
      <c r="G10" s="1">
        <v>12.5</v>
      </c>
      <c r="H10" s="29">
        <v>75.7</v>
      </c>
      <c r="I10" s="1">
        <v>58</v>
      </c>
      <c r="J10" s="38">
        <v>4390</v>
      </c>
    </row>
    <row r="11" spans="1:10" ht="13.5">
      <c r="A11" s="27" t="s">
        <v>49</v>
      </c>
      <c r="B11" s="32">
        <v>20.4</v>
      </c>
      <c r="C11" s="32">
        <v>18.3</v>
      </c>
      <c r="D11" s="32">
        <v>18.8</v>
      </c>
      <c r="E11" s="32">
        <v>1.1</v>
      </c>
      <c r="F11" s="32">
        <v>2.9</v>
      </c>
      <c r="G11" s="32">
        <v>8.8</v>
      </c>
      <c r="H11" s="50">
        <v>70.3</v>
      </c>
      <c r="I11" s="51">
        <v>13</v>
      </c>
      <c r="J11" s="1">
        <v>914</v>
      </c>
    </row>
    <row r="12" spans="1:10" ht="13.5">
      <c r="A12" s="27" t="s">
        <v>50</v>
      </c>
      <c r="B12" s="8">
        <v>13.3</v>
      </c>
      <c r="C12" s="8">
        <v>34.7</v>
      </c>
      <c r="D12" s="8">
        <v>12.8</v>
      </c>
      <c r="E12" s="8">
        <v>10.4</v>
      </c>
      <c r="F12" s="8">
        <v>1.8</v>
      </c>
      <c r="G12" s="8">
        <v>10.3</v>
      </c>
      <c r="H12" s="43">
        <v>83.3</v>
      </c>
      <c r="I12" s="38">
        <v>9</v>
      </c>
      <c r="J12" s="1">
        <v>750</v>
      </c>
    </row>
    <row r="13" spans="1:10" ht="13.5">
      <c r="A13" s="27" t="s">
        <v>51</v>
      </c>
      <c r="B13" s="8">
        <v>18.7</v>
      </c>
      <c r="C13" s="8">
        <v>33.1</v>
      </c>
      <c r="D13" s="8">
        <v>10.5</v>
      </c>
      <c r="E13" s="8">
        <v>2.3</v>
      </c>
      <c r="F13" s="8">
        <v>0.2</v>
      </c>
      <c r="G13" s="8">
        <v>9.3</v>
      </c>
      <c r="H13" s="44">
        <v>74.2</v>
      </c>
      <c r="I13" s="38">
        <v>20.5</v>
      </c>
      <c r="J13" s="1">
        <v>1521</v>
      </c>
    </row>
    <row r="14" spans="1:10" ht="13.5">
      <c r="A14" s="27" t="s">
        <v>52</v>
      </c>
      <c r="B14" s="8">
        <v>23</v>
      </c>
      <c r="C14" s="8">
        <v>28.5</v>
      </c>
      <c r="D14" s="8">
        <v>20.4</v>
      </c>
      <c r="E14" s="8">
        <v>0.8</v>
      </c>
      <c r="F14" s="8">
        <v>1.5</v>
      </c>
      <c r="G14" s="8">
        <v>12.4</v>
      </c>
      <c r="H14" s="43">
        <v>86.7</v>
      </c>
      <c r="I14" s="38">
        <v>36.5</v>
      </c>
      <c r="J14" s="1">
        <v>3164</v>
      </c>
    </row>
    <row r="15" spans="1:10" ht="13.5">
      <c r="A15" s="27" t="s">
        <v>53</v>
      </c>
      <c r="B15" s="8">
        <v>48.7</v>
      </c>
      <c r="C15" s="8">
        <v>59.9</v>
      </c>
      <c r="D15" s="8">
        <v>40.6</v>
      </c>
      <c r="E15" s="8">
        <v>11.2</v>
      </c>
      <c r="F15" s="8">
        <v>0.2</v>
      </c>
      <c r="G15" s="8">
        <v>0.4</v>
      </c>
      <c r="H15" s="44">
        <v>161</v>
      </c>
      <c r="I15" s="38">
        <v>22</v>
      </c>
      <c r="J15" s="1">
        <v>3542</v>
      </c>
    </row>
    <row r="16" spans="1:10" ht="15" thickBot="1">
      <c r="A16" s="27" t="s">
        <v>54</v>
      </c>
      <c r="B16" s="1">
        <v>29</v>
      </c>
      <c r="C16" s="1">
        <v>22</v>
      </c>
      <c r="D16" s="1">
        <v>29</v>
      </c>
      <c r="E16" s="1">
        <v>0</v>
      </c>
      <c r="F16" s="1">
        <v>0.5</v>
      </c>
      <c r="G16" s="1">
        <v>8.5</v>
      </c>
      <c r="H16" s="43">
        <v>89</v>
      </c>
      <c r="I16" s="38">
        <v>2</v>
      </c>
      <c r="J16" s="1">
        <v>178</v>
      </c>
    </row>
    <row r="17" spans="1:10" ht="16.5" thickBot="1" thickTop="1">
      <c r="A17" s="7" t="s">
        <v>401</v>
      </c>
      <c r="B17" s="32">
        <v>20.4</v>
      </c>
      <c r="C17" s="32">
        <v>23.7</v>
      </c>
      <c r="D17" s="32">
        <v>31.4</v>
      </c>
      <c r="E17" s="32">
        <v>3.6</v>
      </c>
      <c r="F17" s="32">
        <v>1.2</v>
      </c>
      <c r="G17" s="42">
        <v>8.9</v>
      </c>
      <c r="H17" s="18">
        <v>97.6</v>
      </c>
      <c r="I17" s="55" t="s">
        <v>8</v>
      </c>
      <c r="J17" s="13"/>
    </row>
    <row r="18" spans="1:10" ht="16.5" thickBot="1" thickTop="1">
      <c r="A18" s="23" t="s">
        <v>444</v>
      </c>
      <c r="B18" s="10">
        <f>B2*I2+B3*I3+B4*I4+B5*I5+B6*I6+B7*I7+B8*I8+B9*I9+B10*I10+B11*I11+B12*I12+B13*I13+B14*I14+B15*I15+B16*I16</f>
        <v>7228.6</v>
      </c>
      <c r="C18" s="10">
        <f>C2*I2+C3*I3+C4*I4+C5*I5+C6*I6+C7*I7+C8*I8+C9*I9+C10*I10+C11*I11+C12*I12+C13*I13+C14*I14+C15*I15+C16*I16</f>
        <v>8414.05</v>
      </c>
      <c r="D18" s="54" t="s">
        <v>7</v>
      </c>
      <c r="E18" s="10">
        <f>E2*I2+E3*I3+E4*I4+E5*I5+E6*I6+E7*I7+E8*I8+E9*I9+E10*I10+E11*I11+E12*I12+E13*I13+E14*I14+E15*I15+E16*I16</f>
        <v>1279.15</v>
      </c>
      <c r="F18" s="11">
        <f>F2*I2+F3*I3+F4*I4+F5*I5+F6*I6+F7*I7+F8*I8+F9*I9+F10*I10+F11*I11+F12*I12+F13*I13+F14*I14+F15*I15+F16*I16</f>
        <v>414.94999999999993</v>
      </c>
      <c r="G18" s="10">
        <f>G2*I2+G3*I3+G4*I4+G5*I5+G6*I6+G7*I7+G8*I8+G9*I9+G10*I10+G11*I11+G12*I12+G13*I13+G14*I14+G15*I15+G16*I16</f>
        <v>3139.05</v>
      </c>
      <c r="I18" s="13"/>
      <c r="J18" s="18">
        <v>34612</v>
      </c>
    </row>
    <row r="20" ht="13.5">
      <c r="A20" s="4" t="s">
        <v>84</v>
      </c>
    </row>
    <row r="21" ht="15">
      <c r="A21" s="15" t="s">
        <v>0</v>
      </c>
    </row>
    <row r="22" ht="13.5">
      <c r="A22" s="4" t="s">
        <v>1</v>
      </c>
    </row>
    <row r="23" ht="15">
      <c r="A23" s="53" t="s">
        <v>6</v>
      </c>
    </row>
    <row r="24" ht="13.5">
      <c r="A24" s="4" t="s">
        <v>3</v>
      </c>
    </row>
    <row r="25" ht="13.5">
      <c r="A25" s="4" t="s">
        <v>4</v>
      </c>
    </row>
    <row r="26" ht="13.5">
      <c r="A26" s="4" t="s">
        <v>5</v>
      </c>
    </row>
    <row r="27" ht="13.5">
      <c r="A27" s="4" t="s">
        <v>2</v>
      </c>
    </row>
    <row r="30" ht="13.5">
      <c r="A30" s="52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2" ht="15"/>
    <row r="43" ht="15"/>
  </sheetData>
  <printOptions/>
  <pageMargins left="0.75" right="0.75" top="1" bottom="1" header="0.5" footer="0.5"/>
  <pageSetup orientation="landscape" paperSize="9"/>
  <headerFooter alignWithMargins="0">
    <oddHeader>&amp;C&amp;"Verdana,Bold"&amp;22Grand Total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56">
      <selection activeCell="H78" sqref="H78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383</v>
      </c>
      <c r="B2" s="45">
        <v>0</v>
      </c>
      <c r="C2" s="45">
        <v>0</v>
      </c>
      <c r="D2" s="45">
        <v>0</v>
      </c>
      <c r="E2" s="45">
        <v>0</v>
      </c>
      <c r="F2" s="45">
        <v>0</v>
      </c>
      <c r="G2" s="45">
        <v>0</v>
      </c>
      <c r="H2" s="45">
        <v>0</v>
      </c>
    </row>
    <row r="3" spans="1:8" ht="13.5">
      <c r="A3" s="5" t="s">
        <v>179</v>
      </c>
      <c r="B3" s="45">
        <v>0</v>
      </c>
      <c r="C3" s="45">
        <v>0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</row>
    <row r="4" spans="1:8" ht="13.5">
      <c r="A4" s="5" t="s">
        <v>180</v>
      </c>
      <c r="B4" s="45">
        <v>0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</row>
    <row r="5" spans="1:8" ht="13.5">
      <c r="A5" s="5" t="s">
        <v>181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</row>
    <row r="6" spans="1:8" ht="13.5">
      <c r="A6" s="5" t="s">
        <v>182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</row>
    <row r="7" spans="1:8" ht="13.5">
      <c r="A7" s="5" t="s">
        <v>183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</row>
    <row r="8" spans="1:8" ht="13.5">
      <c r="A8" s="5" t="s">
        <v>184</v>
      </c>
      <c r="B8" s="45">
        <v>0</v>
      </c>
      <c r="C8" s="45">
        <v>0</v>
      </c>
      <c r="D8" s="46">
        <v>0</v>
      </c>
      <c r="E8" s="45">
        <v>0</v>
      </c>
      <c r="F8" s="45">
        <v>0</v>
      </c>
      <c r="G8" s="45">
        <v>0</v>
      </c>
      <c r="H8" s="45">
        <v>0</v>
      </c>
    </row>
    <row r="9" spans="1:8" ht="13.5">
      <c r="A9" s="5" t="s">
        <v>185</v>
      </c>
      <c r="B9" s="47">
        <v>0</v>
      </c>
      <c r="C9" s="47">
        <v>6</v>
      </c>
      <c r="D9" s="47">
        <v>30</v>
      </c>
      <c r="E9" s="47">
        <v>0</v>
      </c>
      <c r="F9" s="47">
        <v>0</v>
      </c>
      <c r="G9" s="47">
        <v>90</v>
      </c>
      <c r="H9" s="47">
        <f>B:B+C:C+D:D+E:E+F:F+G:G</f>
        <v>126</v>
      </c>
    </row>
    <row r="10" spans="1:8" ht="13.5">
      <c r="A10" s="5" t="s">
        <v>186</v>
      </c>
      <c r="B10" s="1">
        <v>67</v>
      </c>
      <c r="C10" s="1">
        <v>8</v>
      </c>
      <c r="D10" s="1">
        <v>6</v>
      </c>
      <c r="E10" s="1">
        <v>0</v>
      </c>
      <c r="F10" s="1">
        <v>1</v>
      </c>
      <c r="G10" s="1">
        <v>3</v>
      </c>
      <c r="H10" s="1">
        <f>B:B+C:C+D:D+E:E+F:F+G:G</f>
        <v>85</v>
      </c>
    </row>
    <row r="11" spans="1:8" ht="13.5">
      <c r="A11" s="5" t="s">
        <v>187</v>
      </c>
      <c r="B11" s="1">
        <v>6</v>
      </c>
      <c r="C11" s="1">
        <v>8</v>
      </c>
      <c r="D11" s="1">
        <v>248</v>
      </c>
      <c r="E11" s="1">
        <v>0</v>
      </c>
      <c r="F11" s="1">
        <v>3</v>
      </c>
      <c r="G11" s="1">
        <v>0</v>
      </c>
      <c r="H11" s="1">
        <f aca="true" t="shared" si="0" ref="H11:H41">B$1:B$65536+C$1:C$65536+D$1:D$65536+E$1:E$65536+F$1:F$65536+G$1:G$65536</f>
        <v>265</v>
      </c>
    </row>
    <row r="12" spans="1:8" ht="13.5">
      <c r="A12" s="5" t="s">
        <v>188</v>
      </c>
      <c r="B12" s="1">
        <v>6</v>
      </c>
      <c r="C12" s="1">
        <v>15</v>
      </c>
      <c r="D12" s="1">
        <v>201</v>
      </c>
      <c r="E12" s="1">
        <v>0</v>
      </c>
      <c r="F12" s="1">
        <v>6</v>
      </c>
      <c r="G12" s="1">
        <v>0</v>
      </c>
      <c r="H12" s="1">
        <f t="shared" si="0"/>
        <v>228</v>
      </c>
    </row>
    <row r="13" spans="1:8" ht="13.5">
      <c r="A13" s="5" t="s">
        <v>189</v>
      </c>
      <c r="B13" s="1">
        <v>0</v>
      </c>
      <c r="C13" s="1">
        <v>20</v>
      </c>
      <c r="D13" s="1">
        <v>41</v>
      </c>
      <c r="E13" s="1">
        <v>0</v>
      </c>
      <c r="F13" s="1">
        <v>0</v>
      </c>
      <c r="G13" s="1">
        <v>10</v>
      </c>
      <c r="H13" s="1">
        <f t="shared" si="0"/>
        <v>71</v>
      </c>
    </row>
    <row r="14" spans="1:8" ht="13.5">
      <c r="A14" s="5" t="s">
        <v>190</v>
      </c>
      <c r="B14" s="1">
        <v>31</v>
      </c>
      <c r="C14" s="1">
        <v>13</v>
      </c>
      <c r="D14" s="1">
        <v>4</v>
      </c>
      <c r="E14" s="1">
        <v>0</v>
      </c>
      <c r="F14" s="1">
        <v>4</v>
      </c>
      <c r="G14" s="1">
        <v>0</v>
      </c>
      <c r="H14" s="1">
        <f t="shared" si="0"/>
        <v>52</v>
      </c>
    </row>
    <row r="15" spans="1:8" ht="13.5">
      <c r="A15" s="5" t="s">
        <v>191</v>
      </c>
      <c r="B15" s="1">
        <v>14</v>
      </c>
      <c r="C15" s="1">
        <v>16</v>
      </c>
      <c r="D15" s="1">
        <v>9</v>
      </c>
      <c r="E15" s="1">
        <v>0</v>
      </c>
      <c r="F15" s="1">
        <v>0</v>
      </c>
      <c r="G15" s="1">
        <v>3</v>
      </c>
      <c r="H15" s="1">
        <f t="shared" si="0"/>
        <v>42</v>
      </c>
    </row>
    <row r="16" spans="1:8" ht="13.5">
      <c r="A16" s="5" t="s">
        <v>192</v>
      </c>
      <c r="B16" s="1">
        <v>14</v>
      </c>
      <c r="C16" s="1">
        <v>12</v>
      </c>
      <c r="D16" s="1">
        <v>7</v>
      </c>
      <c r="E16" s="1">
        <v>0</v>
      </c>
      <c r="F16" s="1">
        <v>0</v>
      </c>
      <c r="G16" s="1">
        <v>3</v>
      </c>
      <c r="H16" s="1">
        <f t="shared" si="0"/>
        <v>36</v>
      </c>
    </row>
    <row r="17" spans="1:8" ht="13.5">
      <c r="A17" s="5" t="s">
        <v>193</v>
      </c>
      <c r="B17" s="1">
        <v>14</v>
      </c>
      <c r="C17" s="1">
        <v>13</v>
      </c>
      <c r="D17" s="1">
        <v>11</v>
      </c>
      <c r="E17" s="1">
        <v>1</v>
      </c>
      <c r="F17" s="1">
        <v>0</v>
      </c>
      <c r="G17" s="1">
        <v>3</v>
      </c>
      <c r="H17" s="1">
        <f t="shared" si="0"/>
        <v>42</v>
      </c>
    </row>
    <row r="18" spans="1:8" ht="13.5">
      <c r="A18" s="5" t="s">
        <v>194</v>
      </c>
      <c r="B18" s="1">
        <v>14</v>
      </c>
      <c r="C18" s="1">
        <v>15</v>
      </c>
      <c r="D18" s="1">
        <v>0</v>
      </c>
      <c r="E18" s="1">
        <v>0</v>
      </c>
      <c r="F18" s="1">
        <v>0</v>
      </c>
      <c r="G18" s="1">
        <v>0</v>
      </c>
      <c r="H18" s="1">
        <f t="shared" si="0"/>
        <v>29</v>
      </c>
    </row>
    <row r="19" spans="1:8" ht="13.5">
      <c r="A19" s="5" t="s">
        <v>195</v>
      </c>
      <c r="B19" s="1">
        <v>14</v>
      </c>
      <c r="C19" s="1">
        <v>19</v>
      </c>
      <c r="D19" s="1">
        <v>13</v>
      </c>
      <c r="E19" s="1">
        <v>0</v>
      </c>
      <c r="F19" s="1">
        <v>0</v>
      </c>
      <c r="G19" s="1">
        <v>2</v>
      </c>
      <c r="H19" s="1">
        <f t="shared" si="0"/>
        <v>48</v>
      </c>
    </row>
    <row r="20" spans="1:8" ht="13.5">
      <c r="A20" s="5" t="s">
        <v>196</v>
      </c>
      <c r="B20" s="1">
        <v>14</v>
      </c>
      <c r="C20" s="1">
        <v>16</v>
      </c>
      <c r="D20" s="1">
        <v>0</v>
      </c>
      <c r="E20" s="1">
        <v>0</v>
      </c>
      <c r="F20" s="1">
        <v>0</v>
      </c>
      <c r="G20" s="1">
        <v>0</v>
      </c>
      <c r="H20" s="1">
        <f t="shared" si="0"/>
        <v>30</v>
      </c>
    </row>
    <row r="21" spans="1:8" ht="13.5">
      <c r="A21" s="5" t="s">
        <v>197</v>
      </c>
      <c r="B21" s="1">
        <v>14</v>
      </c>
      <c r="C21" s="1">
        <v>13</v>
      </c>
      <c r="D21" s="1">
        <v>40</v>
      </c>
      <c r="E21" s="1">
        <v>0</v>
      </c>
      <c r="F21" s="1">
        <v>0</v>
      </c>
      <c r="G21" s="1">
        <v>10</v>
      </c>
      <c r="H21" s="1">
        <f t="shared" si="0"/>
        <v>77</v>
      </c>
    </row>
    <row r="22" spans="1:8" ht="13.5">
      <c r="A22" s="5" t="s">
        <v>43</v>
      </c>
      <c r="B22" s="1">
        <v>0</v>
      </c>
      <c r="C22" s="1">
        <v>9</v>
      </c>
      <c r="D22" s="1">
        <v>22</v>
      </c>
      <c r="E22" s="1">
        <v>0</v>
      </c>
      <c r="F22" s="1">
        <v>1</v>
      </c>
      <c r="G22" s="1">
        <v>0</v>
      </c>
      <c r="H22" s="1">
        <f t="shared" si="0"/>
        <v>32</v>
      </c>
    </row>
    <row r="23" spans="1:8" ht="13.5">
      <c r="A23" s="5" t="s">
        <v>44</v>
      </c>
      <c r="B23" s="1">
        <v>11</v>
      </c>
      <c r="C23" s="1">
        <v>23</v>
      </c>
      <c r="D23" s="1">
        <v>0</v>
      </c>
      <c r="E23" s="1">
        <v>0</v>
      </c>
      <c r="F23" s="1">
        <v>0</v>
      </c>
      <c r="G23" s="1">
        <v>0</v>
      </c>
      <c r="H23" s="1">
        <f t="shared" si="0"/>
        <v>34</v>
      </c>
    </row>
    <row r="24" spans="1:8" ht="13.5">
      <c r="A24" s="5" t="s">
        <v>45</v>
      </c>
      <c r="B24" s="1">
        <v>11</v>
      </c>
      <c r="C24" s="1">
        <v>19</v>
      </c>
      <c r="D24" s="1">
        <v>326</v>
      </c>
      <c r="E24" s="1">
        <v>0</v>
      </c>
      <c r="F24" s="1">
        <v>1</v>
      </c>
      <c r="G24" s="1">
        <v>0</v>
      </c>
      <c r="H24" s="1">
        <f t="shared" si="0"/>
        <v>357</v>
      </c>
    </row>
    <row r="25" spans="1:8" ht="13.5">
      <c r="A25" s="5" t="s">
        <v>299</v>
      </c>
      <c r="B25" s="1">
        <v>11</v>
      </c>
      <c r="C25" s="1">
        <v>29</v>
      </c>
      <c r="D25" s="1">
        <v>0</v>
      </c>
      <c r="E25" s="1">
        <v>0</v>
      </c>
      <c r="F25" s="1">
        <v>0</v>
      </c>
      <c r="G25" s="1">
        <v>0</v>
      </c>
      <c r="H25" s="1">
        <f t="shared" si="0"/>
        <v>40</v>
      </c>
    </row>
    <row r="26" spans="1:8" ht="13.5">
      <c r="A26" s="5" t="s">
        <v>300</v>
      </c>
      <c r="B26" s="1">
        <v>11</v>
      </c>
      <c r="C26" s="1">
        <v>30</v>
      </c>
      <c r="D26" s="1">
        <v>13</v>
      </c>
      <c r="E26" s="1">
        <v>0</v>
      </c>
      <c r="F26" s="1">
        <v>0</v>
      </c>
      <c r="G26" s="1">
        <v>0</v>
      </c>
      <c r="H26" s="1">
        <f t="shared" si="0"/>
        <v>54</v>
      </c>
    </row>
    <row r="27" spans="1:8" ht="13.5">
      <c r="A27" s="5" t="s">
        <v>301</v>
      </c>
      <c r="B27" s="1">
        <v>11</v>
      </c>
      <c r="C27" s="1">
        <v>29</v>
      </c>
      <c r="D27" s="1">
        <v>0</v>
      </c>
      <c r="E27" s="1">
        <v>0</v>
      </c>
      <c r="F27" s="1">
        <v>0</v>
      </c>
      <c r="G27" s="1">
        <v>0</v>
      </c>
      <c r="H27" s="1">
        <f t="shared" si="0"/>
        <v>40</v>
      </c>
    </row>
    <row r="28" spans="1:8" ht="13.5">
      <c r="A28" s="5" t="s">
        <v>302</v>
      </c>
      <c r="B28" s="1">
        <v>11</v>
      </c>
      <c r="C28" s="1">
        <v>27</v>
      </c>
      <c r="D28" s="1">
        <v>0</v>
      </c>
      <c r="E28" s="1">
        <v>0</v>
      </c>
      <c r="F28" s="1">
        <v>0</v>
      </c>
      <c r="G28" s="1">
        <v>0</v>
      </c>
      <c r="H28" s="1">
        <f t="shared" si="0"/>
        <v>38</v>
      </c>
    </row>
    <row r="29" spans="1:8" ht="15">
      <c r="A29" s="5" t="s">
        <v>384</v>
      </c>
      <c r="B29" s="1">
        <v>11</v>
      </c>
      <c r="C29" s="1">
        <v>18</v>
      </c>
      <c r="D29" s="1">
        <v>33</v>
      </c>
      <c r="E29" s="1">
        <v>0</v>
      </c>
      <c r="F29" s="1">
        <v>0</v>
      </c>
      <c r="G29" s="1">
        <v>8</v>
      </c>
      <c r="H29" s="1">
        <f t="shared" si="0"/>
        <v>70</v>
      </c>
    </row>
    <row r="30" spans="1:8" ht="15">
      <c r="A30" s="5" t="s">
        <v>385</v>
      </c>
      <c r="B30" s="1">
        <v>0</v>
      </c>
      <c r="C30" s="1">
        <v>16</v>
      </c>
      <c r="D30" s="1">
        <v>6</v>
      </c>
      <c r="E30" s="1">
        <v>0</v>
      </c>
      <c r="F30" s="1">
        <v>0</v>
      </c>
      <c r="G30" s="1">
        <v>105</v>
      </c>
      <c r="H30" s="1">
        <f t="shared" si="0"/>
        <v>127</v>
      </c>
    </row>
    <row r="31" spans="1:8" ht="13.5">
      <c r="A31" s="5" t="s">
        <v>303</v>
      </c>
      <c r="B31" s="1">
        <v>15</v>
      </c>
      <c r="C31" s="1">
        <v>20</v>
      </c>
      <c r="D31" s="1">
        <v>1</v>
      </c>
      <c r="E31" s="1">
        <v>4</v>
      </c>
      <c r="F31" s="1">
        <v>1</v>
      </c>
      <c r="G31" s="1">
        <v>8</v>
      </c>
      <c r="H31" s="1">
        <f t="shared" si="0"/>
        <v>49</v>
      </c>
    </row>
    <row r="32" spans="1:8" ht="13.5">
      <c r="A32" s="5" t="s">
        <v>304</v>
      </c>
      <c r="B32" s="1">
        <v>15</v>
      </c>
      <c r="C32" s="1">
        <v>23</v>
      </c>
      <c r="D32" s="1">
        <v>3</v>
      </c>
      <c r="E32" s="1">
        <v>20</v>
      </c>
      <c r="F32" s="1">
        <v>0</v>
      </c>
      <c r="G32" s="1">
        <v>0</v>
      </c>
      <c r="H32" s="1">
        <f t="shared" si="0"/>
        <v>61</v>
      </c>
    </row>
    <row r="33" spans="1:8" ht="13.5">
      <c r="A33" s="5" t="s">
        <v>305</v>
      </c>
      <c r="B33" s="1">
        <v>15</v>
      </c>
      <c r="C33" s="1">
        <v>11</v>
      </c>
      <c r="D33" s="1">
        <v>11</v>
      </c>
      <c r="E33" s="1">
        <v>22</v>
      </c>
      <c r="F33" s="1">
        <v>0</v>
      </c>
      <c r="G33" s="1">
        <v>0</v>
      </c>
      <c r="H33" s="1">
        <f t="shared" si="0"/>
        <v>59</v>
      </c>
    </row>
    <row r="34" spans="1:8" ht="13.5">
      <c r="A34" s="5" t="s">
        <v>306</v>
      </c>
      <c r="B34" s="1">
        <v>15</v>
      </c>
      <c r="C34" s="1">
        <v>18</v>
      </c>
      <c r="D34" s="1">
        <v>13</v>
      </c>
      <c r="E34" s="1">
        <v>0</v>
      </c>
      <c r="F34" s="1">
        <v>0</v>
      </c>
      <c r="G34" s="1">
        <v>2</v>
      </c>
      <c r="H34" s="1">
        <f t="shared" si="0"/>
        <v>48</v>
      </c>
    </row>
    <row r="35" spans="1:8" ht="13.5">
      <c r="A35" s="5" t="s">
        <v>307</v>
      </c>
      <c r="B35" s="1">
        <v>18</v>
      </c>
      <c r="C35" s="1">
        <v>13</v>
      </c>
      <c r="D35" s="1">
        <v>12</v>
      </c>
      <c r="E35" s="1">
        <v>5</v>
      </c>
      <c r="F35" s="1">
        <v>6</v>
      </c>
      <c r="G35" s="1">
        <v>2</v>
      </c>
      <c r="H35" s="1">
        <f t="shared" si="0"/>
        <v>56</v>
      </c>
    </row>
    <row r="36" spans="1:8" ht="13.5">
      <c r="A36" s="5" t="s">
        <v>308</v>
      </c>
      <c r="B36" s="1">
        <v>9</v>
      </c>
      <c r="C36" s="1">
        <v>15</v>
      </c>
      <c r="D36" s="1">
        <v>29</v>
      </c>
      <c r="E36" s="1">
        <v>0</v>
      </c>
      <c r="F36" s="1">
        <v>4</v>
      </c>
      <c r="G36" s="1">
        <v>0</v>
      </c>
      <c r="H36" s="1">
        <f t="shared" si="0"/>
        <v>57</v>
      </c>
    </row>
    <row r="37" spans="1:8" ht="13.5">
      <c r="A37" s="5" t="s">
        <v>309</v>
      </c>
      <c r="B37" s="1">
        <v>18</v>
      </c>
      <c r="C37" s="1">
        <v>14</v>
      </c>
      <c r="D37" s="1">
        <v>22</v>
      </c>
      <c r="E37" s="1">
        <v>0</v>
      </c>
      <c r="F37" s="1">
        <v>0</v>
      </c>
      <c r="G37" s="1">
        <v>0</v>
      </c>
      <c r="H37" s="1">
        <f t="shared" si="0"/>
        <v>54</v>
      </c>
    </row>
    <row r="38" spans="1:8" ht="13.5">
      <c r="A38" s="5" t="s">
        <v>310</v>
      </c>
      <c r="B38" s="1">
        <v>21</v>
      </c>
      <c r="C38" s="1">
        <v>7</v>
      </c>
      <c r="D38" s="1">
        <v>31</v>
      </c>
      <c r="E38" s="1">
        <v>0</v>
      </c>
      <c r="F38" s="1">
        <v>2</v>
      </c>
      <c r="G38" s="1">
        <v>0</v>
      </c>
      <c r="H38" s="1">
        <f t="shared" si="0"/>
        <v>61</v>
      </c>
    </row>
    <row r="39" spans="1:8" ht="13.5">
      <c r="A39" s="5" t="s">
        <v>311</v>
      </c>
      <c r="B39" s="1">
        <v>9</v>
      </c>
      <c r="C39" s="1">
        <v>17</v>
      </c>
      <c r="D39" s="1">
        <v>29</v>
      </c>
      <c r="E39" s="1">
        <v>0</v>
      </c>
      <c r="F39" s="1">
        <v>2</v>
      </c>
      <c r="G39" s="1">
        <v>0</v>
      </c>
      <c r="H39" s="1">
        <f t="shared" si="0"/>
        <v>57</v>
      </c>
    </row>
    <row r="40" spans="1:8" ht="13.5">
      <c r="A40" s="5" t="s">
        <v>312</v>
      </c>
      <c r="B40" s="1">
        <v>10</v>
      </c>
      <c r="C40" s="1">
        <v>6</v>
      </c>
      <c r="D40" s="1">
        <v>38</v>
      </c>
      <c r="E40" s="1">
        <v>0</v>
      </c>
      <c r="F40" s="1">
        <v>1</v>
      </c>
      <c r="G40" s="1">
        <v>0</v>
      </c>
      <c r="H40" s="1">
        <f t="shared" si="0"/>
        <v>55</v>
      </c>
    </row>
    <row r="41" spans="1:8" ht="13.5">
      <c r="A41" s="5" t="s">
        <v>313</v>
      </c>
      <c r="B41" s="1">
        <v>11</v>
      </c>
      <c r="C41" s="1">
        <v>8</v>
      </c>
      <c r="D41" s="1">
        <v>19</v>
      </c>
      <c r="E41" s="1">
        <v>0</v>
      </c>
      <c r="F41" s="1">
        <v>0</v>
      </c>
      <c r="G41" s="1">
        <v>0</v>
      </c>
      <c r="H41" s="1">
        <f t="shared" si="0"/>
        <v>38</v>
      </c>
    </row>
    <row r="42" spans="1:8" ht="13.5">
      <c r="A42" s="5" t="s">
        <v>314</v>
      </c>
      <c r="B42" s="1">
        <v>9</v>
      </c>
      <c r="C42" s="1">
        <v>20</v>
      </c>
      <c r="D42" s="1">
        <v>9</v>
      </c>
      <c r="E42" s="1">
        <v>0</v>
      </c>
      <c r="F42" s="1">
        <v>0</v>
      </c>
      <c r="G42" s="1">
        <v>0</v>
      </c>
      <c r="H42" s="1">
        <f aca="true" t="shared" si="1" ref="H42:H67">B$1:B$65536+C$1:C$65536+D$1:D$65536+E$1:E$65536+F$1:F$65536+G$1:G$65536</f>
        <v>38</v>
      </c>
    </row>
    <row r="43" spans="1:8" ht="13.5">
      <c r="A43" s="19" t="s">
        <v>113</v>
      </c>
      <c r="B43" s="8">
        <v>17</v>
      </c>
      <c r="C43" s="8">
        <v>15</v>
      </c>
      <c r="D43" s="8">
        <v>23</v>
      </c>
      <c r="E43" s="8">
        <v>39</v>
      </c>
      <c r="F43" s="8">
        <v>0</v>
      </c>
      <c r="G43" s="8">
        <v>0</v>
      </c>
      <c r="H43" s="8">
        <f t="shared" si="1"/>
        <v>94</v>
      </c>
    </row>
    <row r="44" spans="1:8" ht="13.5">
      <c r="A44" s="19" t="s">
        <v>114</v>
      </c>
      <c r="B44" s="8">
        <v>15</v>
      </c>
      <c r="C44" s="8">
        <v>12</v>
      </c>
      <c r="D44" s="8">
        <v>29</v>
      </c>
      <c r="E44" s="8">
        <v>0</v>
      </c>
      <c r="F44" s="8">
        <v>0</v>
      </c>
      <c r="G44" s="8">
        <v>0</v>
      </c>
      <c r="H44" s="8">
        <f t="shared" si="1"/>
        <v>56</v>
      </c>
    </row>
    <row r="45" spans="1:8" ht="13.5">
      <c r="A45" s="19" t="s">
        <v>115</v>
      </c>
      <c r="B45" s="8">
        <v>11</v>
      </c>
      <c r="C45" s="8">
        <v>13</v>
      </c>
      <c r="D45" s="8">
        <v>22</v>
      </c>
      <c r="E45" s="8">
        <v>3</v>
      </c>
      <c r="F45" s="8">
        <v>0</v>
      </c>
      <c r="G45" s="8">
        <v>0</v>
      </c>
      <c r="H45" s="8">
        <f t="shared" si="1"/>
        <v>49</v>
      </c>
    </row>
    <row r="46" spans="1:8" ht="13.5">
      <c r="A46" s="19" t="s">
        <v>116</v>
      </c>
      <c r="B46" s="8">
        <v>11</v>
      </c>
      <c r="C46" s="8">
        <v>14</v>
      </c>
      <c r="D46" s="8">
        <v>18</v>
      </c>
      <c r="E46" s="8">
        <v>0</v>
      </c>
      <c r="F46" s="8">
        <v>1</v>
      </c>
      <c r="G46" s="8">
        <v>8</v>
      </c>
      <c r="H46" s="8">
        <f t="shared" si="1"/>
        <v>52</v>
      </c>
    </row>
    <row r="47" spans="1:8" ht="13.5">
      <c r="A47" s="19" t="s">
        <v>117</v>
      </c>
      <c r="B47" s="8">
        <v>17</v>
      </c>
      <c r="C47" s="8">
        <v>20</v>
      </c>
      <c r="D47" s="8">
        <v>13</v>
      </c>
      <c r="E47" s="8">
        <v>5</v>
      </c>
      <c r="F47" s="8">
        <v>1</v>
      </c>
      <c r="G47" s="8">
        <v>0</v>
      </c>
      <c r="H47" s="8">
        <f t="shared" si="1"/>
        <v>56</v>
      </c>
    </row>
    <row r="48" spans="1:8" ht="13.5">
      <c r="A48" s="19" t="s">
        <v>118</v>
      </c>
      <c r="B48" s="8">
        <v>9</v>
      </c>
      <c r="C48" s="8">
        <v>6</v>
      </c>
      <c r="D48" s="8">
        <v>30</v>
      </c>
      <c r="E48" s="8">
        <v>0</v>
      </c>
      <c r="F48" s="8">
        <v>0</v>
      </c>
      <c r="G48" s="8">
        <v>1</v>
      </c>
      <c r="H48" s="8">
        <f t="shared" si="1"/>
        <v>46</v>
      </c>
    </row>
    <row r="49" spans="1:8" ht="13.5">
      <c r="A49" s="19" t="s">
        <v>119</v>
      </c>
      <c r="B49" s="8">
        <v>0</v>
      </c>
      <c r="C49" s="8">
        <v>10</v>
      </c>
      <c r="D49" s="8">
        <v>5</v>
      </c>
      <c r="E49" s="8">
        <v>0</v>
      </c>
      <c r="F49" s="8">
        <v>0</v>
      </c>
      <c r="G49" s="8">
        <v>0</v>
      </c>
      <c r="H49" s="8">
        <f t="shared" si="1"/>
        <v>15</v>
      </c>
    </row>
    <row r="50" spans="1:8" ht="13.5">
      <c r="A50" s="19" t="s">
        <v>120</v>
      </c>
      <c r="B50" s="8">
        <v>11</v>
      </c>
      <c r="C50" s="8">
        <v>13</v>
      </c>
      <c r="D50" s="8">
        <v>0</v>
      </c>
      <c r="E50" s="8">
        <v>0</v>
      </c>
      <c r="F50" s="8">
        <v>0</v>
      </c>
      <c r="G50" s="8">
        <v>0</v>
      </c>
      <c r="H50" s="8">
        <f t="shared" si="1"/>
        <v>24</v>
      </c>
    </row>
    <row r="51" spans="1:8" ht="13.5">
      <c r="A51" s="19" t="s">
        <v>121</v>
      </c>
      <c r="B51" s="8">
        <v>11</v>
      </c>
      <c r="C51" s="8">
        <v>17</v>
      </c>
      <c r="D51" s="8">
        <v>0</v>
      </c>
      <c r="E51" s="8">
        <v>0</v>
      </c>
      <c r="F51" s="8">
        <v>0</v>
      </c>
      <c r="G51" s="8">
        <v>45</v>
      </c>
      <c r="H51" s="8">
        <f t="shared" si="1"/>
        <v>73</v>
      </c>
    </row>
    <row r="52" spans="1:8" ht="13.5">
      <c r="A52" s="19" t="s">
        <v>122</v>
      </c>
      <c r="B52" s="8">
        <v>11</v>
      </c>
      <c r="C52" s="8">
        <v>18</v>
      </c>
      <c r="D52" s="8">
        <v>0</v>
      </c>
      <c r="E52" s="8">
        <v>0</v>
      </c>
      <c r="F52" s="8">
        <v>0</v>
      </c>
      <c r="G52" s="8">
        <v>45</v>
      </c>
      <c r="H52" s="8">
        <f t="shared" si="1"/>
        <v>74</v>
      </c>
    </row>
    <row r="53" spans="1:8" ht="13.5">
      <c r="A53" s="19" t="s">
        <v>123</v>
      </c>
      <c r="B53" s="8">
        <v>11</v>
      </c>
      <c r="C53" s="8">
        <v>16</v>
      </c>
      <c r="D53" s="8">
        <v>0</v>
      </c>
      <c r="E53" s="8">
        <v>0</v>
      </c>
      <c r="F53" s="8">
        <v>0</v>
      </c>
      <c r="G53" s="8">
        <v>45</v>
      </c>
      <c r="H53" s="8">
        <f t="shared" si="1"/>
        <v>72</v>
      </c>
    </row>
    <row r="54" spans="1:8" ht="13.5">
      <c r="A54" s="19" t="s">
        <v>124</v>
      </c>
      <c r="B54" s="8">
        <v>11</v>
      </c>
      <c r="C54" s="8">
        <v>15</v>
      </c>
      <c r="D54" s="8">
        <v>6</v>
      </c>
      <c r="E54" s="8">
        <v>0</v>
      </c>
      <c r="F54" s="8">
        <v>2</v>
      </c>
      <c r="G54" s="8">
        <v>45</v>
      </c>
      <c r="H54" s="8">
        <f t="shared" si="1"/>
        <v>79</v>
      </c>
    </row>
    <row r="55" spans="1:8" ht="13.5">
      <c r="A55" s="19" t="s">
        <v>353</v>
      </c>
      <c r="B55" s="8">
        <v>11</v>
      </c>
      <c r="C55" s="8">
        <v>18</v>
      </c>
      <c r="D55" s="8">
        <v>0</v>
      </c>
      <c r="E55" s="8">
        <v>0</v>
      </c>
      <c r="F55" s="8">
        <v>0</v>
      </c>
      <c r="G55" s="8">
        <v>45</v>
      </c>
      <c r="H55" s="8">
        <f t="shared" si="1"/>
        <v>74</v>
      </c>
    </row>
    <row r="56" spans="1:8" ht="13.5">
      <c r="A56" s="19" t="s">
        <v>354</v>
      </c>
      <c r="B56" s="8">
        <v>11</v>
      </c>
      <c r="C56" s="8">
        <v>17</v>
      </c>
      <c r="D56" s="8">
        <v>5</v>
      </c>
      <c r="E56" s="8">
        <v>0</v>
      </c>
      <c r="F56" s="8">
        <v>1</v>
      </c>
      <c r="G56" s="8">
        <v>45</v>
      </c>
      <c r="H56" s="8">
        <f t="shared" si="1"/>
        <v>79</v>
      </c>
    </row>
    <row r="57" spans="1:8" ht="13.5">
      <c r="A57" s="19" t="s">
        <v>355</v>
      </c>
      <c r="B57" s="8">
        <v>11</v>
      </c>
      <c r="C57" s="8">
        <v>16</v>
      </c>
      <c r="D57" s="8">
        <v>0</v>
      </c>
      <c r="E57" s="8">
        <v>0</v>
      </c>
      <c r="F57" s="8">
        <v>0</v>
      </c>
      <c r="G57" s="8">
        <v>45</v>
      </c>
      <c r="H57" s="8">
        <f t="shared" si="1"/>
        <v>72</v>
      </c>
    </row>
    <row r="58" spans="1:8" ht="13.5">
      <c r="A58" s="19" t="s">
        <v>356</v>
      </c>
      <c r="B58" s="8">
        <v>11</v>
      </c>
      <c r="C58" s="8">
        <v>16</v>
      </c>
      <c r="D58" s="8">
        <v>0</v>
      </c>
      <c r="E58" s="8">
        <v>0</v>
      </c>
      <c r="F58" s="8">
        <v>0</v>
      </c>
      <c r="G58" s="8">
        <v>45</v>
      </c>
      <c r="H58" s="8">
        <f t="shared" si="1"/>
        <v>72</v>
      </c>
    </row>
    <row r="59" spans="1:8" ht="13.5">
      <c r="A59" s="19" t="s">
        <v>357</v>
      </c>
      <c r="B59" s="8">
        <v>11</v>
      </c>
      <c r="C59" s="8">
        <v>18</v>
      </c>
      <c r="D59" s="8">
        <v>0</v>
      </c>
      <c r="E59" s="8">
        <v>0</v>
      </c>
      <c r="F59" s="8">
        <v>0</v>
      </c>
      <c r="G59" s="8">
        <v>0</v>
      </c>
      <c r="H59" s="8">
        <f t="shared" si="1"/>
        <v>29</v>
      </c>
    </row>
    <row r="60" spans="1:8" ht="13.5">
      <c r="A60" s="19" t="s">
        <v>358</v>
      </c>
      <c r="B60" s="8">
        <v>11</v>
      </c>
      <c r="C60" s="8">
        <v>18</v>
      </c>
      <c r="D60" s="8">
        <v>0</v>
      </c>
      <c r="E60" s="8">
        <v>0</v>
      </c>
      <c r="F60" s="8">
        <v>0</v>
      </c>
      <c r="G60" s="8">
        <v>0</v>
      </c>
      <c r="H60" s="8">
        <f t="shared" si="1"/>
        <v>29</v>
      </c>
    </row>
    <row r="61" spans="1:8" ht="13.5">
      <c r="A61" s="19" t="s">
        <v>376</v>
      </c>
      <c r="B61" s="8">
        <v>11</v>
      </c>
      <c r="C61" s="8">
        <v>18</v>
      </c>
      <c r="D61" s="8">
        <v>0</v>
      </c>
      <c r="E61" s="8">
        <v>0</v>
      </c>
      <c r="F61" s="8">
        <v>0</v>
      </c>
      <c r="G61" s="8">
        <v>6</v>
      </c>
      <c r="H61" s="8">
        <f t="shared" si="1"/>
        <v>35</v>
      </c>
    </row>
    <row r="62" spans="1:8" ht="13.5">
      <c r="A62" s="19" t="s">
        <v>377</v>
      </c>
      <c r="B62" s="8">
        <v>12</v>
      </c>
      <c r="C62" s="8">
        <v>13</v>
      </c>
      <c r="D62" s="8">
        <v>33</v>
      </c>
      <c r="E62" s="8">
        <v>0</v>
      </c>
      <c r="F62" s="8">
        <v>3</v>
      </c>
      <c r="G62" s="8">
        <v>0</v>
      </c>
      <c r="H62" s="8">
        <f t="shared" si="1"/>
        <v>61</v>
      </c>
    </row>
    <row r="63" spans="1:8" ht="13.5">
      <c r="A63" s="19" t="s">
        <v>378</v>
      </c>
      <c r="B63" s="8">
        <v>0</v>
      </c>
      <c r="C63" s="8">
        <v>6</v>
      </c>
      <c r="D63" s="8">
        <v>6</v>
      </c>
      <c r="E63" s="8">
        <v>0</v>
      </c>
      <c r="F63" s="8">
        <v>6</v>
      </c>
      <c r="G63" s="8">
        <v>0</v>
      </c>
      <c r="H63" s="8">
        <f t="shared" si="1"/>
        <v>18</v>
      </c>
    </row>
    <row r="64" spans="1:8" ht="13.5">
      <c r="A64" s="19" t="s">
        <v>379</v>
      </c>
      <c r="B64" s="8">
        <v>18</v>
      </c>
      <c r="C64" s="8">
        <v>50</v>
      </c>
      <c r="D64" s="8">
        <v>239</v>
      </c>
      <c r="E64" s="8">
        <v>0</v>
      </c>
      <c r="F64" s="8">
        <v>6</v>
      </c>
      <c r="G64" s="8">
        <v>35</v>
      </c>
      <c r="H64" s="8">
        <f t="shared" si="1"/>
        <v>348</v>
      </c>
    </row>
    <row r="65" spans="1:8" ht="13.5">
      <c r="A65" s="19" t="s">
        <v>380</v>
      </c>
      <c r="B65" s="8">
        <v>20</v>
      </c>
      <c r="C65" s="8">
        <v>32</v>
      </c>
      <c r="D65" s="8">
        <v>41</v>
      </c>
      <c r="E65" s="8">
        <v>0</v>
      </c>
      <c r="F65" s="8">
        <v>6</v>
      </c>
      <c r="G65" s="8">
        <v>44</v>
      </c>
      <c r="H65" s="8">
        <f t="shared" si="1"/>
        <v>143</v>
      </c>
    </row>
    <row r="66" spans="1:8" ht="13.5">
      <c r="A66" s="5" t="s">
        <v>381</v>
      </c>
      <c r="B66" s="1">
        <v>0</v>
      </c>
      <c r="C66" s="1">
        <v>8</v>
      </c>
      <c r="D66" s="1">
        <v>62</v>
      </c>
      <c r="E66" s="1">
        <v>0</v>
      </c>
      <c r="F66" s="1">
        <v>1</v>
      </c>
      <c r="G66" s="1">
        <v>0</v>
      </c>
      <c r="H66" s="1">
        <f t="shared" si="1"/>
        <v>71</v>
      </c>
    </row>
    <row r="67" spans="1:8" ht="13.5">
      <c r="A67" s="19" t="s">
        <v>382</v>
      </c>
      <c r="B67" s="8">
        <v>37</v>
      </c>
      <c r="C67" s="8">
        <v>20</v>
      </c>
      <c r="D67" s="8">
        <v>35</v>
      </c>
      <c r="E67" s="8">
        <v>0</v>
      </c>
      <c r="F67" s="8">
        <v>1</v>
      </c>
      <c r="G67" s="8">
        <v>20</v>
      </c>
      <c r="H67" s="8">
        <f t="shared" si="1"/>
        <v>113</v>
      </c>
    </row>
    <row r="68" spans="1:8" ht="15" thickBot="1">
      <c r="A68" s="7" t="s">
        <v>444</v>
      </c>
      <c r="B68" s="8">
        <f aca="true" t="shared" si="2" ref="B68:H68">$A9:$IV9+$A10:$IV10+$A11:$IV11+$A12:$IV12+$A13:$IV13+$A14:$IV14+$A15:$IV15+$A16:$IV16+$A17:$IV17+$A18:$IV18+$A19:$IV19+$A20:$IV20+$A21:$IV21+$A22:$IV22+$A23:$IV23+$A24:$IV24+$A25:$IV25+$A26:$IV26+$A27:$IV27+$A28:$IV28+$A29:$IV29+$A30:$IV30+$A31:$IV31+$A32:$IV32+$A33:$IV33+$A34:$IV34+$A35:$IV35+$A36:$IV36+$A37:$IV37+$A38:$IV38+$A39:$IV39+$A40:$IV40+$A41:$IV41+$A42:$IV42+$A43:$IV43+$A44:$IV44+$A45:$IV45+$A46:$IV46+$A47:$IV47+$A48:$IV48+$A49:$IV49+$A50:$IV50+$A51:$IV51+$A52:$IV52+$A53:$IV53+$A54:$IV54+$A55:$IV55+$A56:$IV56+$A57:$IV57+$A58:$IV58+$A59:$IV59+$A60:$IV60+$A61:$IV61+$A62:$IV62+$A63:$IV63+$A64:$IV64+$A65:$IV65+$A66:$IV66+$A67:$IV67</f>
        <v>749</v>
      </c>
      <c r="C68" s="8">
        <f t="shared" si="2"/>
        <v>965</v>
      </c>
      <c r="D68" s="8">
        <f t="shared" si="2"/>
        <v>1794</v>
      </c>
      <c r="E68" s="8">
        <f t="shared" si="2"/>
        <v>99</v>
      </c>
      <c r="F68" s="8">
        <f t="shared" si="2"/>
        <v>60</v>
      </c>
      <c r="G68" s="8">
        <f t="shared" si="2"/>
        <v>723</v>
      </c>
      <c r="H68" s="8">
        <f t="shared" si="2"/>
        <v>4390</v>
      </c>
    </row>
    <row r="69" spans="1:8" ht="15.75" thickBot="1" thickTop="1">
      <c r="A69" s="9" t="s">
        <v>401</v>
      </c>
      <c r="B69" s="10">
        <v>12.9</v>
      </c>
      <c r="C69" s="10">
        <v>16.6</v>
      </c>
      <c r="D69" s="10">
        <v>31</v>
      </c>
      <c r="E69" s="10">
        <v>1.7</v>
      </c>
      <c r="F69" s="10">
        <v>1</v>
      </c>
      <c r="G69" s="11">
        <v>12.5</v>
      </c>
      <c r="H69" s="12">
        <v>75.7</v>
      </c>
    </row>
    <row r="70" spans="1:8" ht="13.5">
      <c r="A70" s="4"/>
      <c r="H70" s="14"/>
    </row>
    <row r="71" spans="1:8" ht="13.5">
      <c r="A71" s="4" t="s">
        <v>435</v>
      </c>
      <c r="H71" s="14"/>
    </row>
    <row r="72" spans="1:8" ht="13.5">
      <c r="A72" s="4" t="s">
        <v>42</v>
      </c>
      <c r="H72" s="14"/>
    </row>
    <row r="73" spans="1:8" ht="15">
      <c r="A73" s="15" t="s">
        <v>386</v>
      </c>
      <c r="H73" s="14"/>
    </row>
    <row r="74" spans="1:8" ht="15">
      <c r="A74" s="15" t="s">
        <v>387</v>
      </c>
      <c r="H74" s="14"/>
    </row>
    <row r="75" spans="1:8" ht="15">
      <c r="A75" s="15" t="s">
        <v>388</v>
      </c>
      <c r="H75" s="14"/>
    </row>
    <row r="76" spans="1:8" ht="13.5">
      <c r="A76" s="4" t="s">
        <v>436</v>
      </c>
      <c r="H76" s="14"/>
    </row>
    <row r="77" spans="1:8" ht="13.5">
      <c r="A77" s="4" t="s">
        <v>343</v>
      </c>
      <c r="H77" s="14"/>
    </row>
    <row r="78" ht="13.5">
      <c r="A78" s="4" t="s">
        <v>315</v>
      </c>
    </row>
    <row r="79" ht="13.5">
      <c r="A79" s="4" t="s">
        <v>316</v>
      </c>
    </row>
    <row r="80" ht="13.5">
      <c r="A80" s="4"/>
    </row>
    <row r="81" ht="13.5">
      <c r="A81" s="4"/>
    </row>
    <row r="82" ht="13.5">
      <c r="A82" s="4"/>
    </row>
    <row r="83" ht="13.5">
      <c r="A83" s="4"/>
    </row>
    <row r="84" ht="13.5">
      <c r="A84" s="4"/>
    </row>
    <row r="85" ht="13.5">
      <c r="A85" s="4"/>
    </row>
  </sheetData>
  <printOptions/>
  <pageMargins left="0.75" right="0.75" top="1" bottom="1" header="0.5" footer="0.5"/>
  <pageSetup orientation="landscape" paperSize="9"/>
  <headerFooter alignWithMargins="0">
    <oddHeader>&amp;C&amp;"Verdana,Bold"&amp;22Indonézia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25" sqref="A25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263</v>
      </c>
      <c r="B2" s="1">
        <v>0</v>
      </c>
      <c r="C2" s="1">
        <v>9</v>
      </c>
      <c r="D2" s="1">
        <v>4</v>
      </c>
      <c r="E2" s="1">
        <v>0</v>
      </c>
      <c r="F2" s="1">
        <v>0</v>
      </c>
      <c r="G2" s="1">
        <v>89</v>
      </c>
      <c r="H2" s="1">
        <f aca="true" t="shared" si="0" ref="H2:H15">B$1:B$65536+C$1:C$65536+D$1:D$65536+E$1:E$65536+F$1:F$65536+G$1:G$65536</f>
        <v>102</v>
      </c>
    </row>
    <row r="3" spans="1:8" ht="13.5">
      <c r="A3" s="5" t="s">
        <v>264</v>
      </c>
      <c r="B3" s="1">
        <v>26</v>
      </c>
      <c r="C3" s="1">
        <v>28</v>
      </c>
      <c r="D3" s="1">
        <v>0</v>
      </c>
      <c r="E3" s="1">
        <v>0</v>
      </c>
      <c r="F3" s="1">
        <v>10</v>
      </c>
      <c r="G3" s="1">
        <v>0</v>
      </c>
      <c r="H3" s="1">
        <f t="shared" si="0"/>
        <v>64</v>
      </c>
    </row>
    <row r="4" spans="1:8" ht="13.5">
      <c r="A4" s="5" t="s">
        <v>265</v>
      </c>
      <c r="B4" s="1">
        <v>26</v>
      </c>
      <c r="C4" s="1">
        <v>27</v>
      </c>
      <c r="D4" s="1">
        <v>3</v>
      </c>
      <c r="E4" s="1">
        <v>2</v>
      </c>
      <c r="F4" s="1">
        <v>0</v>
      </c>
      <c r="G4" s="1">
        <v>3</v>
      </c>
      <c r="H4" s="1">
        <f t="shared" si="0"/>
        <v>61</v>
      </c>
    </row>
    <row r="5" spans="1:8" ht="13.5">
      <c r="A5" s="5" t="s">
        <v>266</v>
      </c>
      <c r="B5" s="1">
        <v>26</v>
      </c>
      <c r="C5" s="1">
        <v>23</v>
      </c>
      <c r="D5" s="1">
        <v>30</v>
      </c>
      <c r="E5" s="1">
        <v>0</v>
      </c>
      <c r="F5" s="1">
        <v>3</v>
      </c>
      <c r="G5" s="1">
        <v>2</v>
      </c>
      <c r="H5" s="1">
        <f t="shared" si="0"/>
        <v>84</v>
      </c>
    </row>
    <row r="6" spans="1:8" ht="13.5">
      <c r="A6" s="5" t="s">
        <v>267</v>
      </c>
      <c r="B6" s="1">
        <v>26</v>
      </c>
      <c r="C6" s="1">
        <v>27</v>
      </c>
      <c r="D6" s="1">
        <v>0</v>
      </c>
      <c r="E6" s="1">
        <v>5</v>
      </c>
      <c r="F6" s="1">
        <v>3</v>
      </c>
      <c r="G6" s="1">
        <v>2</v>
      </c>
      <c r="H6" s="1">
        <f t="shared" si="0"/>
        <v>63</v>
      </c>
    </row>
    <row r="7" spans="1:8" ht="13.5">
      <c r="A7" s="5" t="s">
        <v>268</v>
      </c>
      <c r="B7" s="1">
        <v>26</v>
      </c>
      <c r="C7" s="1">
        <v>20</v>
      </c>
      <c r="D7" s="1">
        <v>23</v>
      </c>
      <c r="E7" s="1">
        <v>0</v>
      </c>
      <c r="F7" s="1">
        <v>4</v>
      </c>
      <c r="G7" s="1">
        <v>0</v>
      </c>
      <c r="H7" s="1">
        <f t="shared" si="0"/>
        <v>73</v>
      </c>
    </row>
    <row r="8" spans="1:8" ht="13.5">
      <c r="A8" s="5" t="s">
        <v>136</v>
      </c>
      <c r="B8" s="1">
        <v>5</v>
      </c>
      <c r="C8" s="1">
        <v>15</v>
      </c>
      <c r="D8" s="32">
        <v>41</v>
      </c>
      <c r="E8" s="1">
        <v>0</v>
      </c>
      <c r="F8" s="1">
        <v>4</v>
      </c>
      <c r="G8" s="1">
        <v>2</v>
      </c>
      <c r="H8" s="1">
        <f t="shared" si="0"/>
        <v>67</v>
      </c>
    </row>
    <row r="9" spans="1:8" ht="13.5">
      <c r="A9" s="5" t="s">
        <v>137</v>
      </c>
      <c r="B9" s="1">
        <v>5</v>
      </c>
      <c r="C9" s="1">
        <v>20</v>
      </c>
      <c r="D9" s="1">
        <v>23</v>
      </c>
      <c r="E9" s="1">
        <v>0</v>
      </c>
      <c r="F9" s="1">
        <v>3</v>
      </c>
      <c r="G9" s="1">
        <v>7</v>
      </c>
      <c r="H9" s="1">
        <f t="shared" si="0"/>
        <v>58</v>
      </c>
    </row>
    <row r="10" spans="1:8" ht="13.5">
      <c r="A10" s="5" t="s">
        <v>138</v>
      </c>
      <c r="B10" s="1">
        <v>23</v>
      </c>
      <c r="C10" s="1">
        <v>9</v>
      </c>
      <c r="D10" s="1">
        <v>21</v>
      </c>
      <c r="E10" s="1">
        <v>0</v>
      </c>
      <c r="F10" s="1">
        <v>1</v>
      </c>
      <c r="G10" s="1">
        <v>0</v>
      </c>
      <c r="H10" s="1">
        <f t="shared" si="0"/>
        <v>54</v>
      </c>
    </row>
    <row r="11" spans="1:8" ht="13.5">
      <c r="A11" s="5" t="s">
        <v>139</v>
      </c>
      <c r="B11" s="1">
        <v>9</v>
      </c>
      <c r="C11" s="1">
        <v>20</v>
      </c>
      <c r="D11" s="1">
        <v>10</v>
      </c>
      <c r="E11" s="1">
        <v>0</v>
      </c>
      <c r="F11" s="1">
        <v>3</v>
      </c>
      <c r="G11" s="1">
        <v>0</v>
      </c>
      <c r="H11" s="1">
        <f t="shared" si="0"/>
        <v>42</v>
      </c>
    </row>
    <row r="12" spans="1:8" ht="13.5">
      <c r="A12" s="5" t="s">
        <v>140</v>
      </c>
      <c r="B12" s="1">
        <v>13</v>
      </c>
      <c r="C12" s="1">
        <v>15</v>
      </c>
      <c r="D12" s="1">
        <v>10</v>
      </c>
      <c r="E12" s="1">
        <v>7</v>
      </c>
      <c r="F12" s="1">
        <v>3</v>
      </c>
      <c r="G12" s="1">
        <v>7</v>
      </c>
      <c r="H12" s="1">
        <f t="shared" si="0"/>
        <v>55</v>
      </c>
    </row>
    <row r="13" spans="1:8" ht="13.5">
      <c r="A13" s="5" t="s">
        <v>141</v>
      </c>
      <c r="B13" s="1">
        <v>13</v>
      </c>
      <c r="C13" s="1">
        <v>11</v>
      </c>
      <c r="D13" s="1">
        <v>16</v>
      </c>
      <c r="E13" s="1">
        <v>0</v>
      </c>
      <c r="F13" s="1">
        <v>2</v>
      </c>
      <c r="G13" s="1">
        <v>0</v>
      </c>
      <c r="H13" s="1">
        <f t="shared" si="0"/>
        <v>42</v>
      </c>
    </row>
    <row r="14" spans="1:8" ht="13.5">
      <c r="A14" s="5" t="s">
        <v>142</v>
      </c>
      <c r="B14" s="1">
        <v>34</v>
      </c>
      <c r="C14" s="1">
        <v>13</v>
      </c>
      <c r="D14" s="1">
        <v>0</v>
      </c>
      <c r="E14" s="1">
        <v>0</v>
      </c>
      <c r="F14" s="1">
        <v>2</v>
      </c>
      <c r="G14" s="1">
        <v>0</v>
      </c>
      <c r="H14" s="1">
        <f t="shared" si="0"/>
        <v>49</v>
      </c>
    </row>
    <row r="15" spans="1:8" ht="15">
      <c r="A15" s="5" t="s">
        <v>143</v>
      </c>
      <c r="B15" s="1">
        <v>33</v>
      </c>
      <c r="C15" s="1">
        <v>1</v>
      </c>
      <c r="D15" s="1">
        <v>64</v>
      </c>
      <c r="E15" s="1">
        <v>0</v>
      </c>
      <c r="F15" s="1">
        <v>0</v>
      </c>
      <c r="G15" s="1">
        <v>2</v>
      </c>
      <c r="H15" s="1">
        <f t="shared" si="0"/>
        <v>100</v>
      </c>
    </row>
    <row r="16" spans="1:8" ht="15" thickBot="1">
      <c r="A16" s="7" t="s">
        <v>444</v>
      </c>
      <c r="B16" s="8">
        <f aca="true" t="shared" si="1" ref="B16:H16">$A2:$IV2+$A3:$IV3+$A4:$IV4+$A5:$IV5+$A6:$IV6+$A7:$IV7+$A8:$IV8+$A9:$IV9+$A10:$IV10+$A11:$IV11+$A12:$IV12+$A13:$IV13+$A14:$IV14+$A15:$IV15</f>
        <v>265</v>
      </c>
      <c r="C16" s="8">
        <f t="shared" si="1"/>
        <v>238</v>
      </c>
      <c r="D16" s="8">
        <f t="shared" si="1"/>
        <v>245</v>
      </c>
      <c r="E16" s="8">
        <f t="shared" si="1"/>
        <v>14</v>
      </c>
      <c r="F16" s="8">
        <f t="shared" si="1"/>
        <v>38</v>
      </c>
      <c r="G16" s="8">
        <f t="shared" si="1"/>
        <v>114</v>
      </c>
      <c r="H16" s="8">
        <f t="shared" si="1"/>
        <v>914</v>
      </c>
    </row>
    <row r="17" spans="1:8" ht="15.75" thickBot="1" thickTop="1">
      <c r="A17" s="9" t="s">
        <v>401</v>
      </c>
      <c r="B17" s="10">
        <v>20.4</v>
      </c>
      <c r="C17" s="10">
        <v>18.3</v>
      </c>
      <c r="D17" s="10">
        <v>18.8</v>
      </c>
      <c r="E17" s="10">
        <v>1.1</v>
      </c>
      <c r="F17" s="10">
        <v>2.9</v>
      </c>
      <c r="G17" s="11">
        <v>8.8</v>
      </c>
      <c r="H17" s="12">
        <v>70.3</v>
      </c>
    </row>
    <row r="19" ht="13.5">
      <c r="A19" s="4" t="s">
        <v>42</v>
      </c>
    </row>
    <row r="20" ht="15">
      <c r="A20" s="15" t="s">
        <v>71</v>
      </c>
    </row>
    <row r="21" ht="15">
      <c r="A21" s="15" t="s">
        <v>262</v>
      </c>
    </row>
    <row r="22" ht="13.5">
      <c r="A22" s="4" t="s">
        <v>70</v>
      </c>
    </row>
    <row r="23" ht="13.5">
      <c r="A23" s="4" t="s">
        <v>343</v>
      </c>
    </row>
    <row r="24" ht="13.5">
      <c r="A24" s="4" t="s">
        <v>169</v>
      </c>
    </row>
    <row r="25" ht="13.5">
      <c r="A25" s="4"/>
    </row>
  </sheetData>
  <printOptions/>
  <pageMargins left="0.75" right="0.75" top="1" bottom="1" header="0.5" footer="0.5"/>
  <pageSetup orientation="landscape" paperSize="9"/>
  <headerFooter alignWithMargins="0">
    <oddHeader>&amp;C&amp;"Verdana,Bold"&amp;22Laosz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8" sqref="A18:A20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165</v>
      </c>
      <c r="B2" s="1">
        <v>0</v>
      </c>
      <c r="C2" s="1">
        <v>11</v>
      </c>
      <c r="D2" s="1">
        <v>0</v>
      </c>
      <c r="E2" s="1">
        <v>0</v>
      </c>
      <c r="F2" s="1">
        <v>0</v>
      </c>
      <c r="G2" s="1">
        <v>44</v>
      </c>
      <c r="H2" s="1">
        <f aca="true" t="shared" si="0" ref="H2:H12">B$1:B$65536+C$1:C$65536+D$1:D$65536+E$1:E$65536+F$1:F$65536+G$1:G$65536</f>
        <v>55</v>
      </c>
    </row>
    <row r="3" spans="1:8" ht="13.5">
      <c r="A3" s="5" t="s">
        <v>144</v>
      </c>
      <c r="B3" s="1">
        <v>12</v>
      </c>
      <c r="C3" s="1">
        <v>12</v>
      </c>
      <c r="D3" s="1">
        <v>15</v>
      </c>
      <c r="E3" s="1">
        <v>0</v>
      </c>
      <c r="F3" s="1">
        <v>4</v>
      </c>
      <c r="G3" s="1">
        <v>17</v>
      </c>
      <c r="H3" s="1">
        <f t="shared" si="0"/>
        <v>60</v>
      </c>
    </row>
    <row r="4" spans="1:8" ht="13.5">
      <c r="A4" s="5" t="s">
        <v>145</v>
      </c>
      <c r="B4" s="1">
        <v>15</v>
      </c>
      <c r="C4" s="1">
        <v>27</v>
      </c>
      <c r="D4" s="1">
        <v>13</v>
      </c>
      <c r="E4" s="1">
        <v>80</v>
      </c>
      <c r="F4" s="1">
        <v>5</v>
      </c>
      <c r="G4" s="1">
        <v>5</v>
      </c>
      <c r="H4" s="1">
        <f t="shared" si="0"/>
        <v>145</v>
      </c>
    </row>
    <row r="5" spans="1:8" ht="13.5">
      <c r="A5" s="5" t="s">
        <v>146</v>
      </c>
      <c r="B5" s="1">
        <v>15</v>
      </c>
      <c r="C5" s="1">
        <v>25</v>
      </c>
      <c r="D5" s="1">
        <v>23</v>
      </c>
      <c r="E5" s="1">
        <v>0</v>
      </c>
      <c r="F5" s="1">
        <v>3</v>
      </c>
      <c r="G5" s="1">
        <v>12</v>
      </c>
      <c r="H5" s="1">
        <f t="shared" si="0"/>
        <v>78</v>
      </c>
    </row>
    <row r="6" spans="1:8" ht="13.5">
      <c r="A6" s="5" t="s">
        <v>147</v>
      </c>
      <c r="B6" s="1">
        <v>15</v>
      </c>
      <c r="C6" s="1">
        <v>32</v>
      </c>
      <c r="D6" s="1">
        <v>12</v>
      </c>
      <c r="E6" s="1">
        <v>0</v>
      </c>
      <c r="F6" s="1">
        <v>1</v>
      </c>
      <c r="G6" s="1">
        <v>2</v>
      </c>
      <c r="H6" s="1">
        <f t="shared" si="0"/>
        <v>62</v>
      </c>
    </row>
    <row r="7" spans="1:8" ht="13.5">
      <c r="A7" s="5" t="s">
        <v>148</v>
      </c>
      <c r="B7" s="1">
        <v>15</v>
      </c>
      <c r="C7" s="1">
        <v>61</v>
      </c>
      <c r="D7" s="1">
        <v>16</v>
      </c>
      <c r="E7" s="1">
        <v>0</v>
      </c>
      <c r="F7" s="1">
        <v>1</v>
      </c>
      <c r="G7" s="1">
        <v>3</v>
      </c>
      <c r="H7" s="1">
        <f t="shared" si="0"/>
        <v>96</v>
      </c>
    </row>
    <row r="8" spans="1:8" ht="13.5">
      <c r="A8" s="5" t="s">
        <v>162</v>
      </c>
      <c r="B8" s="1">
        <v>12</v>
      </c>
      <c r="C8" s="1">
        <v>62</v>
      </c>
      <c r="D8" s="1">
        <v>0</v>
      </c>
      <c r="E8" s="1">
        <v>6</v>
      </c>
      <c r="F8" s="1">
        <v>0</v>
      </c>
      <c r="G8" s="1">
        <v>6</v>
      </c>
      <c r="H8" s="1">
        <f t="shared" si="0"/>
        <v>86</v>
      </c>
    </row>
    <row r="9" spans="1:8" ht="13.5">
      <c r="A9" s="5" t="s">
        <v>163</v>
      </c>
      <c r="B9" s="1">
        <v>12</v>
      </c>
      <c r="C9" s="1">
        <v>35</v>
      </c>
      <c r="D9" s="1">
        <v>12</v>
      </c>
      <c r="E9" s="1">
        <v>8</v>
      </c>
      <c r="F9" s="1">
        <v>2</v>
      </c>
      <c r="G9" s="1">
        <v>0</v>
      </c>
      <c r="H9" s="1">
        <f t="shared" si="0"/>
        <v>69</v>
      </c>
    </row>
    <row r="10" spans="1:8" ht="13.5">
      <c r="A10" s="5" t="s">
        <v>164</v>
      </c>
      <c r="B10" s="1">
        <v>12</v>
      </c>
      <c r="C10" s="1">
        <v>46</v>
      </c>
      <c r="D10" s="1">
        <v>0</v>
      </c>
      <c r="E10" s="1">
        <v>0</v>
      </c>
      <c r="F10" s="1">
        <v>0</v>
      </c>
      <c r="G10" s="1">
        <v>2</v>
      </c>
      <c r="H10" s="1">
        <f t="shared" si="0"/>
        <v>60</v>
      </c>
    </row>
    <row r="11" spans="1:8" ht="15">
      <c r="A11" s="5" t="s">
        <v>166</v>
      </c>
      <c r="B11" s="1">
        <v>12</v>
      </c>
      <c r="C11" s="1">
        <v>1</v>
      </c>
      <c r="D11" s="1">
        <v>24</v>
      </c>
      <c r="E11" s="1">
        <v>0</v>
      </c>
      <c r="F11" s="1">
        <v>0</v>
      </c>
      <c r="G11" s="1">
        <v>2</v>
      </c>
      <c r="H11" s="1">
        <f t="shared" si="0"/>
        <v>39</v>
      </c>
    </row>
    <row r="12" spans="1:8" ht="15" thickBot="1">
      <c r="A12" s="7" t="s">
        <v>444</v>
      </c>
      <c r="B12" s="8">
        <f aca="true" t="shared" si="1" ref="B12:G12">$A2:$IV2+$A3:$IV3+$A4:$IV4+$A5:$IV5+$A6:$IV6+$A7:$IV7+$A8:$IV8+$A9:$IV9+$A10:$IV10+$A11:$IV11</f>
        <v>120</v>
      </c>
      <c r="C12" s="8">
        <f t="shared" si="1"/>
        <v>312</v>
      </c>
      <c r="D12" s="8">
        <f t="shared" si="1"/>
        <v>115</v>
      </c>
      <c r="E12" s="8">
        <f t="shared" si="1"/>
        <v>94</v>
      </c>
      <c r="F12" s="8">
        <f t="shared" si="1"/>
        <v>16</v>
      </c>
      <c r="G12" s="8">
        <f t="shared" si="1"/>
        <v>93</v>
      </c>
      <c r="H12" s="8">
        <f t="shared" si="0"/>
        <v>750</v>
      </c>
    </row>
    <row r="13" spans="1:8" ht="15.75" thickBot="1" thickTop="1">
      <c r="A13" s="9" t="s">
        <v>401</v>
      </c>
      <c r="B13" s="10">
        <v>13.3</v>
      </c>
      <c r="C13" s="10">
        <v>34.7</v>
      </c>
      <c r="D13" s="10">
        <v>12.8</v>
      </c>
      <c r="E13" s="10">
        <v>10.4</v>
      </c>
      <c r="F13" s="10">
        <v>1.8</v>
      </c>
      <c r="G13" s="11">
        <v>10.3</v>
      </c>
      <c r="H13" s="12">
        <v>83.3</v>
      </c>
    </row>
    <row r="14" spans="4:5" ht="13.5">
      <c r="D14" s="14"/>
      <c r="E14" s="14"/>
    </row>
    <row r="15" ht="13.5">
      <c r="A15" s="4" t="s">
        <v>42</v>
      </c>
    </row>
    <row r="16" ht="15">
      <c r="A16" s="15" t="s">
        <v>167</v>
      </c>
    </row>
    <row r="17" ht="15">
      <c r="A17" s="15" t="s">
        <v>168</v>
      </c>
    </row>
    <row r="18" ht="13.5">
      <c r="A18" s="4" t="s">
        <v>170</v>
      </c>
    </row>
    <row r="19" ht="13.5">
      <c r="A19" s="4" t="s">
        <v>343</v>
      </c>
    </row>
    <row r="20" ht="13.5">
      <c r="A20" s="4" t="s">
        <v>241</v>
      </c>
    </row>
    <row r="21" ht="13.5">
      <c r="A21" s="4" t="s">
        <v>242</v>
      </c>
    </row>
    <row r="22" ht="13.5">
      <c r="A22" s="4"/>
    </row>
    <row r="23" ht="13.5">
      <c r="A23" s="4"/>
    </row>
  </sheetData>
  <printOptions/>
  <pageMargins left="0.75" right="0.75" top="1" bottom="1" header="0.5" footer="0.5"/>
  <pageSetup orientation="landscape" paperSize="9"/>
  <headerFooter alignWithMargins="0">
    <oddHeader>&amp;C&amp;"Verdana,Bold"&amp;22Kambodzsa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2" sqref="A2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294</v>
      </c>
      <c r="B2" s="1">
        <v>0</v>
      </c>
      <c r="C2" s="1">
        <v>25</v>
      </c>
      <c r="D2" s="1">
        <v>0</v>
      </c>
      <c r="E2" s="1">
        <v>0</v>
      </c>
      <c r="F2" s="1">
        <v>1</v>
      </c>
      <c r="G2" s="1">
        <v>70</v>
      </c>
      <c r="H2" s="1">
        <f aca="true" t="shared" si="0" ref="H2:H22">B$1:B$65536+C$1:C$65536+D$1:D$65536+E$1:E$65536+F$1:F$65536+G$1:G$65536</f>
        <v>96</v>
      </c>
    </row>
    <row r="3" spans="1:8" ht="13.5">
      <c r="A3" s="5" t="s">
        <v>472</v>
      </c>
      <c r="B3" s="1">
        <v>15</v>
      </c>
      <c r="C3" s="1">
        <v>31</v>
      </c>
      <c r="D3" s="1">
        <v>0</v>
      </c>
      <c r="E3" s="1">
        <v>2</v>
      </c>
      <c r="F3" s="1">
        <v>1</v>
      </c>
      <c r="G3" s="1">
        <v>7</v>
      </c>
      <c r="H3" s="1">
        <f t="shared" si="0"/>
        <v>56</v>
      </c>
    </row>
    <row r="4" spans="1:8" ht="13.5">
      <c r="A4" s="5" t="s">
        <v>473</v>
      </c>
      <c r="B4" s="1">
        <v>15</v>
      </c>
      <c r="C4" s="1">
        <v>45</v>
      </c>
      <c r="D4" s="1">
        <v>0</v>
      </c>
      <c r="E4" s="1">
        <v>2</v>
      </c>
      <c r="F4" s="1">
        <v>2</v>
      </c>
      <c r="G4" s="1">
        <v>0</v>
      </c>
      <c r="H4" s="1">
        <f t="shared" si="0"/>
        <v>64</v>
      </c>
    </row>
    <row r="5" spans="1:8" ht="13.5">
      <c r="A5" s="5" t="s">
        <v>474</v>
      </c>
      <c r="B5" s="1">
        <v>15</v>
      </c>
      <c r="C5" s="1">
        <v>31</v>
      </c>
      <c r="D5" s="1">
        <v>4</v>
      </c>
      <c r="E5" s="1">
        <v>0</v>
      </c>
      <c r="F5" s="1">
        <v>0</v>
      </c>
      <c r="G5" s="1">
        <v>1</v>
      </c>
      <c r="H5" s="1">
        <f t="shared" si="0"/>
        <v>51</v>
      </c>
    </row>
    <row r="6" spans="1:8" ht="13.5">
      <c r="A6" s="5" t="s">
        <v>475</v>
      </c>
      <c r="B6" s="1">
        <v>15</v>
      </c>
      <c r="C6" s="1">
        <v>21</v>
      </c>
      <c r="D6" s="1">
        <v>12</v>
      </c>
      <c r="E6" s="1">
        <v>0</v>
      </c>
      <c r="F6" s="1">
        <v>0</v>
      </c>
      <c r="G6" s="1">
        <v>0</v>
      </c>
      <c r="H6" s="1">
        <f t="shared" si="0"/>
        <v>48</v>
      </c>
    </row>
    <row r="7" spans="1:8" ht="13.5">
      <c r="A7" s="5" t="s">
        <v>476</v>
      </c>
      <c r="B7" s="1">
        <v>18</v>
      </c>
      <c r="C7" s="1">
        <v>25</v>
      </c>
      <c r="D7" s="1">
        <v>0</v>
      </c>
      <c r="E7" s="1">
        <v>2</v>
      </c>
      <c r="F7" s="1">
        <v>0</v>
      </c>
      <c r="G7" s="1">
        <v>0</v>
      </c>
      <c r="H7" s="1">
        <f t="shared" si="0"/>
        <v>45</v>
      </c>
    </row>
    <row r="8" spans="1:8" ht="13.5">
      <c r="A8" s="5" t="s">
        <v>477</v>
      </c>
      <c r="B8" s="1">
        <v>18</v>
      </c>
      <c r="C8" s="1">
        <v>30</v>
      </c>
      <c r="D8" s="32">
        <v>30</v>
      </c>
      <c r="E8" s="1">
        <v>4</v>
      </c>
      <c r="F8" s="1">
        <v>0</v>
      </c>
      <c r="G8" s="1">
        <v>2</v>
      </c>
      <c r="H8" s="1">
        <f t="shared" si="0"/>
        <v>84</v>
      </c>
    </row>
    <row r="9" spans="1:8" ht="13.5">
      <c r="A9" s="5" t="s">
        <v>478</v>
      </c>
      <c r="B9" s="1">
        <v>18</v>
      </c>
      <c r="C9" s="1">
        <v>35</v>
      </c>
      <c r="D9" s="1">
        <v>10</v>
      </c>
      <c r="E9" s="1">
        <v>0</v>
      </c>
      <c r="F9" s="1">
        <v>0</v>
      </c>
      <c r="G9" s="1">
        <v>0</v>
      </c>
      <c r="H9" s="1">
        <f t="shared" si="0"/>
        <v>63</v>
      </c>
    </row>
    <row r="10" spans="1:8" ht="13.5">
      <c r="A10" s="5" t="s">
        <v>281</v>
      </c>
      <c r="B10" s="1">
        <v>20</v>
      </c>
      <c r="C10" s="1">
        <v>29</v>
      </c>
      <c r="D10" s="1">
        <v>4</v>
      </c>
      <c r="E10" s="1">
        <v>1</v>
      </c>
      <c r="F10" s="1">
        <v>0</v>
      </c>
      <c r="G10" s="1">
        <v>0</v>
      </c>
      <c r="H10" s="1">
        <f t="shared" si="0"/>
        <v>54</v>
      </c>
    </row>
    <row r="11" spans="1:8" ht="13.5">
      <c r="A11" s="5" t="s">
        <v>282</v>
      </c>
      <c r="B11" s="1">
        <v>30</v>
      </c>
      <c r="C11" s="1">
        <v>22</v>
      </c>
      <c r="D11" s="1">
        <v>20</v>
      </c>
      <c r="E11" s="1">
        <v>0</v>
      </c>
      <c r="F11" s="1">
        <v>0</v>
      </c>
      <c r="G11" s="1">
        <v>2</v>
      </c>
      <c r="H11" s="1">
        <f t="shared" si="0"/>
        <v>74</v>
      </c>
    </row>
    <row r="12" spans="1:8" ht="13.5">
      <c r="A12" s="5" t="s">
        <v>283</v>
      </c>
      <c r="B12" s="1">
        <v>0</v>
      </c>
      <c r="C12" s="1">
        <v>49</v>
      </c>
      <c r="D12" s="1">
        <v>0</v>
      </c>
      <c r="E12" s="1">
        <v>0</v>
      </c>
      <c r="F12" s="1">
        <v>0</v>
      </c>
      <c r="G12" s="1">
        <v>0</v>
      </c>
      <c r="H12" s="1">
        <f t="shared" si="0"/>
        <v>49</v>
      </c>
    </row>
    <row r="13" spans="1:8" ht="13.5">
      <c r="A13" s="5" t="s">
        <v>284</v>
      </c>
      <c r="B13" s="1">
        <v>20</v>
      </c>
      <c r="C13" s="1">
        <v>31</v>
      </c>
      <c r="D13" s="1">
        <v>0</v>
      </c>
      <c r="E13" s="1">
        <v>10</v>
      </c>
      <c r="F13" s="1">
        <v>0</v>
      </c>
      <c r="G13" s="1">
        <v>2</v>
      </c>
      <c r="H13" s="1">
        <f t="shared" si="0"/>
        <v>63</v>
      </c>
    </row>
    <row r="14" spans="1:8" ht="13.5">
      <c r="A14" s="5" t="s">
        <v>285</v>
      </c>
      <c r="B14" s="1">
        <v>20</v>
      </c>
      <c r="C14" s="1">
        <v>31</v>
      </c>
      <c r="D14" s="1">
        <v>10</v>
      </c>
      <c r="E14" s="1">
        <v>8</v>
      </c>
      <c r="F14" s="1">
        <v>0</v>
      </c>
      <c r="G14" s="1">
        <v>4</v>
      </c>
      <c r="H14" s="1">
        <f t="shared" si="0"/>
        <v>73</v>
      </c>
    </row>
    <row r="15" spans="1:8" ht="13.5">
      <c r="A15" s="5" t="s">
        <v>286</v>
      </c>
      <c r="B15" s="1">
        <v>20</v>
      </c>
      <c r="C15" s="1">
        <v>31</v>
      </c>
      <c r="D15" s="1">
        <v>2</v>
      </c>
      <c r="E15" s="1">
        <v>7</v>
      </c>
      <c r="F15" s="1">
        <v>0</v>
      </c>
      <c r="G15" s="1">
        <v>3</v>
      </c>
      <c r="H15" s="1">
        <f t="shared" si="0"/>
        <v>63</v>
      </c>
    </row>
    <row r="16" spans="1:8" ht="13.5">
      <c r="A16" s="5" t="s">
        <v>287</v>
      </c>
      <c r="B16" s="1">
        <v>20</v>
      </c>
      <c r="C16" s="1">
        <v>29</v>
      </c>
      <c r="D16" s="1">
        <v>0</v>
      </c>
      <c r="E16" s="1">
        <v>0</v>
      </c>
      <c r="F16" s="1">
        <v>0</v>
      </c>
      <c r="G16" s="1">
        <v>0</v>
      </c>
      <c r="H16" s="1">
        <f t="shared" si="0"/>
        <v>49</v>
      </c>
    </row>
    <row r="17" spans="1:8" ht="13.5">
      <c r="A17" s="5" t="s">
        <v>288</v>
      </c>
      <c r="B17" s="1">
        <v>20</v>
      </c>
      <c r="C17" s="1">
        <v>23</v>
      </c>
      <c r="D17" s="1">
        <v>39</v>
      </c>
      <c r="E17" s="1">
        <v>7</v>
      </c>
      <c r="F17" s="1">
        <v>0</v>
      </c>
      <c r="G17" s="1">
        <v>1</v>
      </c>
      <c r="H17" s="1">
        <f t="shared" si="0"/>
        <v>90</v>
      </c>
    </row>
    <row r="18" spans="1:8" ht="13.5">
      <c r="A18" s="5" t="s">
        <v>289</v>
      </c>
      <c r="B18" s="1">
        <v>0</v>
      </c>
      <c r="C18" s="1">
        <v>32</v>
      </c>
      <c r="D18" s="1">
        <v>5</v>
      </c>
      <c r="E18" s="1">
        <v>0</v>
      </c>
      <c r="F18" s="1">
        <v>0</v>
      </c>
      <c r="G18" s="1">
        <v>6</v>
      </c>
      <c r="H18" s="1">
        <f t="shared" si="0"/>
        <v>43</v>
      </c>
    </row>
    <row r="19" spans="1:8" ht="13.5">
      <c r="A19" s="5" t="s">
        <v>290</v>
      </c>
      <c r="B19" s="1">
        <v>34</v>
      </c>
      <c r="C19" s="1">
        <v>36</v>
      </c>
      <c r="D19" s="1">
        <v>20</v>
      </c>
      <c r="E19" s="1">
        <v>0</v>
      </c>
      <c r="F19" s="1">
        <v>0</v>
      </c>
      <c r="G19" s="1">
        <v>0</v>
      </c>
      <c r="H19" s="1">
        <f t="shared" si="0"/>
        <v>90</v>
      </c>
    </row>
    <row r="20" spans="1:8" ht="13.5">
      <c r="A20" s="5" t="s">
        <v>291</v>
      </c>
      <c r="B20" s="1">
        <v>32</v>
      </c>
      <c r="C20" s="1">
        <v>34</v>
      </c>
      <c r="D20" s="1">
        <v>27</v>
      </c>
      <c r="E20" s="1">
        <v>0</v>
      </c>
      <c r="F20" s="1">
        <v>0</v>
      </c>
      <c r="G20" s="1">
        <v>0</v>
      </c>
      <c r="H20" s="1">
        <f t="shared" si="0"/>
        <v>93</v>
      </c>
    </row>
    <row r="21" spans="1:8" ht="13.5">
      <c r="A21" s="5" t="s">
        <v>292</v>
      </c>
      <c r="B21" s="1">
        <v>27</v>
      </c>
      <c r="C21" s="1">
        <v>36</v>
      </c>
      <c r="D21" s="1">
        <v>3</v>
      </c>
      <c r="E21" s="1">
        <v>0</v>
      </c>
      <c r="F21" s="1">
        <v>0</v>
      </c>
      <c r="G21" s="1">
        <v>89</v>
      </c>
      <c r="H21" s="1">
        <f t="shared" si="0"/>
        <v>155</v>
      </c>
    </row>
    <row r="22" spans="1:8" ht="13.5">
      <c r="A22" s="5" t="s">
        <v>293</v>
      </c>
      <c r="B22" s="1">
        <v>27</v>
      </c>
      <c r="C22" s="1">
        <v>53</v>
      </c>
      <c r="D22" s="1">
        <v>30</v>
      </c>
      <c r="E22" s="1">
        <v>4</v>
      </c>
      <c r="F22" s="1">
        <v>1</v>
      </c>
      <c r="G22" s="1">
        <v>3</v>
      </c>
      <c r="H22" s="1">
        <f t="shared" si="0"/>
        <v>118</v>
      </c>
    </row>
    <row r="23" spans="1:8" ht="15" thickBot="1">
      <c r="A23" s="34" t="s">
        <v>444</v>
      </c>
      <c r="B23" s="8">
        <f aca="true" t="shared" si="1" ref="B23:H23">$A2:$IV2+$A3:$IV3+$A4:$IV4+$A5:$IV5+$A6:$IV6+$A7:$IV7+$A8:$IV8+$A9:$IV9+$A10:$IV10+$A11:$IV11+$A12:$IV12+$A13:$IV13+$A14:$IV14+$A15:$IV15+$A16:$IV16+$A17:$IV17+$A18:$IV18+$A19:$IV19+$A20:$IV20+$A21:$IV21+$A22:$IV22</f>
        <v>384</v>
      </c>
      <c r="C23" s="8">
        <f t="shared" si="1"/>
        <v>679</v>
      </c>
      <c r="D23" s="8">
        <f t="shared" si="1"/>
        <v>216</v>
      </c>
      <c r="E23" s="8">
        <f t="shared" si="1"/>
        <v>47</v>
      </c>
      <c r="F23" s="8">
        <f t="shared" si="1"/>
        <v>5</v>
      </c>
      <c r="G23" s="8">
        <f t="shared" si="1"/>
        <v>190</v>
      </c>
      <c r="H23" s="8">
        <f t="shared" si="1"/>
        <v>1521</v>
      </c>
    </row>
    <row r="24" spans="1:8" ht="15.75" thickBot="1" thickTop="1">
      <c r="A24" s="35" t="s">
        <v>401</v>
      </c>
      <c r="B24" s="10">
        <v>18.7</v>
      </c>
      <c r="C24" s="10">
        <v>33.1</v>
      </c>
      <c r="D24" s="10">
        <v>10.5</v>
      </c>
      <c r="E24" s="10">
        <v>2.3</v>
      </c>
      <c r="F24" s="10">
        <v>0.2</v>
      </c>
      <c r="G24" s="11">
        <v>9.3</v>
      </c>
      <c r="H24" s="18">
        <v>74.2</v>
      </c>
    </row>
    <row r="26" ht="13.5">
      <c r="A26" s="4" t="s">
        <v>42</v>
      </c>
    </row>
    <row r="27" ht="15">
      <c r="A27" s="15" t="s">
        <v>295</v>
      </c>
    </row>
    <row r="28" ht="13.5">
      <c r="A28" s="4" t="s">
        <v>278</v>
      </c>
    </row>
    <row r="29" ht="13.5">
      <c r="A29" s="4" t="s">
        <v>343</v>
      </c>
    </row>
    <row r="30" ht="13.5">
      <c r="A30" s="4" t="s">
        <v>9</v>
      </c>
    </row>
    <row r="31" ht="13.5">
      <c r="A31" s="4" t="s">
        <v>242</v>
      </c>
    </row>
    <row r="32" ht="13.5">
      <c r="A32" s="4"/>
    </row>
    <row r="33" ht="13.5">
      <c r="A33" s="4"/>
    </row>
  </sheetData>
  <printOptions/>
  <pageMargins left="0.75" right="0.75" top="1" bottom="1" header="0.5" footer="0.5"/>
  <pageSetup orientation="landscape" paperSize="9"/>
  <headerFooter alignWithMargins="0">
    <oddHeader>&amp;C&amp;"Verdana,Bold"&amp;22Vietnám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H1" sqref="H1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3.5">
      <c r="A2" s="5" t="s">
        <v>72</v>
      </c>
      <c r="B2" s="1">
        <v>0</v>
      </c>
      <c r="C2" s="1">
        <v>57</v>
      </c>
      <c r="D2" s="1">
        <v>15</v>
      </c>
      <c r="E2" s="1">
        <v>0</v>
      </c>
      <c r="F2" s="1">
        <v>1</v>
      </c>
      <c r="G2" s="1">
        <v>0</v>
      </c>
      <c r="H2" s="1">
        <f aca="true" t="shared" si="0" ref="H2:H39">B$1:B$65536+C$1:C$65536+D$1:D$65536+E$1:E$65536+F$1:F$65536+G$1:G$65536</f>
        <v>73</v>
      </c>
    </row>
    <row r="3" spans="1:8" ht="13.5">
      <c r="A3" s="5" t="s">
        <v>73</v>
      </c>
      <c r="B3" s="1">
        <v>37</v>
      </c>
      <c r="C3" s="1">
        <v>15</v>
      </c>
      <c r="D3" s="1">
        <v>42</v>
      </c>
      <c r="E3" s="1">
        <v>0</v>
      </c>
      <c r="F3" s="1">
        <v>0</v>
      </c>
      <c r="G3" s="1">
        <v>1</v>
      </c>
      <c r="H3" s="1">
        <f t="shared" si="0"/>
        <v>95</v>
      </c>
    </row>
    <row r="4" spans="1:8" ht="13.5">
      <c r="A4" s="5" t="s">
        <v>74</v>
      </c>
      <c r="B4" s="1">
        <v>0</v>
      </c>
      <c r="C4" s="1">
        <v>19</v>
      </c>
      <c r="D4" s="1">
        <v>5</v>
      </c>
      <c r="E4" s="1">
        <v>0</v>
      </c>
      <c r="F4" s="1">
        <v>0</v>
      </c>
      <c r="G4" s="1">
        <v>0</v>
      </c>
      <c r="H4" s="1">
        <f t="shared" si="0"/>
        <v>24</v>
      </c>
    </row>
    <row r="5" spans="1:8" ht="13.5">
      <c r="A5" s="5" t="s">
        <v>75</v>
      </c>
      <c r="B5" s="1">
        <v>18</v>
      </c>
      <c r="C5" s="1">
        <v>30</v>
      </c>
      <c r="D5" s="1">
        <v>31</v>
      </c>
      <c r="E5" s="1">
        <v>15</v>
      </c>
      <c r="F5" s="1">
        <v>0</v>
      </c>
      <c r="G5" s="1">
        <v>8</v>
      </c>
      <c r="H5" s="1">
        <f t="shared" si="0"/>
        <v>102</v>
      </c>
    </row>
    <row r="6" spans="1:8" ht="13.5">
      <c r="A6" s="5" t="s">
        <v>76</v>
      </c>
      <c r="B6" s="1">
        <v>18</v>
      </c>
      <c r="C6" s="1">
        <v>27</v>
      </c>
      <c r="D6" s="1">
        <v>40</v>
      </c>
      <c r="E6" s="1">
        <v>0</v>
      </c>
      <c r="F6" s="1">
        <v>1</v>
      </c>
      <c r="G6" s="1">
        <v>17</v>
      </c>
      <c r="H6" s="1">
        <f t="shared" si="0"/>
        <v>103</v>
      </c>
    </row>
    <row r="7" spans="1:8" ht="13.5">
      <c r="A7" s="5" t="s">
        <v>77</v>
      </c>
      <c r="B7" s="1">
        <v>18</v>
      </c>
      <c r="C7" s="1">
        <v>18</v>
      </c>
      <c r="D7" s="1">
        <v>19</v>
      </c>
      <c r="E7" s="1">
        <v>0</v>
      </c>
      <c r="F7" s="1">
        <v>2</v>
      </c>
      <c r="G7" s="1">
        <v>7</v>
      </c>
      <c r="H7" s="1">
        <f t="shared" si="0"/>
        <v>64</v>
      </c>
    </row>
    <row r="8" spans="1:8" ht="13.5">
      <c r="A8" s="5" t="s">
        <v>78</v>
      </c>
      <c r="B8" s="1">
        <v>15</v>
      </c>
      <c r="C8" s="1">
        <v>27</v>
      </c>
      <c r="D8" s="32">
        <v>11</v>
      </c>
      <c r="E8" s="1">
        <v>0</v>
      </c>
      <c r="F8" s="1">
        <v>3</v>
      </c>
      <c r="G8" s="1">
        <v>0</v>
      </c>
      <c r="H8" s="1">
        <f t="shared" si="0"/>
        <v>56</v>
      </c>
    </row>
    <row r="9" spans="1:8" ht="13.5">
      <c r="A9" s="5" t="s">
        <v>79</v>
      </c>
      <c r="B9" s="1">
        <v>13</v>
      </c>
      <c r="C9" s="1">
        <v>17</v>
      </c>
      <c r="D9" s="1">
        <v>11</v>
      </c>
      <c r="E9" s="1">
        <v>0</v>
      </c>
      <c r="F9" s="1">
        <v>2</v>
      </c>
      <c r="G9" s="1">
        <v>2</v>
      </c>
      <c r="H9" s="1">
        <f t="shared" si="0"/>
        <v>45</v>
      </c>
    </row>
    <row r="10" spans="1:8" ht="13.5">
      <c r="A10" s="5" t="s">
        <v>80</v>
      </c>
      <c r="B10" s="1">
        <v>15</v>
      </c>
      <c r="C10" s="1">
        <v>31</v>
      </c>
      <c r="D10" s="1">
        <v>8</v>
      </c>
      <c r="E10" s="1">
        <v>0</v>
      </c>
      <c r="F10" s="1">
        <v>1</v>
      </c>
      <c r="G10" s="1">
        <v>1</v>
      </c>
      <c r="H10" s="1">
        <f t="shared" si="0"/>
        <v>56</v>
      </c>
    </row>
    <row r="11" spans="1:8" ht="13.5">
      <c r="A11" s="5" t="s">
        <v>85</v>
      </c>
      <c r="B11" s="1">
        <v>18</v>
      </c>
      <c r="C11" s="1">
        <v>21</v>
      </c>
      <c r="D11" s="1">
        <v>66</v>
      </c>
      <c r="E11" s="1">
        <v>0</v>
      </c>
      <c r="F11" s="1">
        <v>1</v>
      </c>
      <c r="G11" s="1">
        <v>0</v>
      </c>
      <c r="H11" s="1">
        <f t="shared" si="0"/>
        <v>106</v>
      </c>
    </row>
    <row r="12" spans="1:8" ht="13.5">
      <c r="A12" s="5" t="s">
        <v>86</v>
      </c>
      <c r="B12" s="1">
        <v>18</v>
      </c>
      <c r="C12" s="1">
        <v>39</v>
      </c>
      <c r="D12" s="1">
        <v>25</v>
      </c>
      <c r="E12" s="1">
        <v>0</v>
      </c>
      <c r="F12" s="1">
        <v>2</v>
      </c>
      <c r="G12" s="1">
        <v>0</v>
      </c>
      <c r="H12" s="1">
        <f t="shared" si="0"/>
        <v>84</v>
      </c>
    </row>
    <row r="13" spans="1:8" ht="13.5">
      <c r="A13" s="5" t="s">
        <v>87</v>
      </c>
      <c r="B13" s="1">
        <v>18</v>
      </c>
      <c r="C13" s="1">
        <v>32</v>
      </c>
      <c r="D13" s="1">
        <v>1</v>
      </c>
      <c r="E13" s="1">
        <v>2</v>
      </c>
      <c r="F13" s="1">
        <v>0</v>
      </c>
      <c r="G13" s="1">
        <v>5</v>
      </c>
      <c r="H13" s="1">
        <f t="shared" si="0"/>
        <v>58</v>
      </c>
    </row>
    <row r="14" spans="1:8" ht="13.5">
      <c r="A14" s="5" t="s">
        <v>88</v>
      </c>
      <c r="B14" s="1">
        <v>18</v>
      </c>
      <c r="C14" s="1">
        <v>25</v>
      </c>
      <c r="D14" s="1">
        <v>17</v>
      </c>
      <c r="E14" s="1">
        <v>1</v>
      </c>
      <c r="F14" s="1">
        <v>0</v>
      </c>
      <c r="G14" s="1">
        <v>140</v>
      </c>
      <c r="H14" s="1">
        <f t="shared" si="0"/>
        <v>201</v>
      </c>
    </row>
    <row r="15" spans="1:8" ht="13.5">
      <c r="A15" s="5" t="s">
        <v>91</v>
      </c>
      <c r="B15" s="1">
        <v>18</v>
      </c>
      <c r="C15" s="1">
        <v>30</v>
      </c>
      <c r="D15" s="1">
        <v>19</v>
      </c>
      <c r="E15" s="1">
        <v>1</v>
      </c>
      <c r="F15" s="1">
        <v>3</v>
      </c>
      <c r="G15" s="1">
        <v>9</v>
      </c>
      <c r="H15" s="1">
        <f t="shared" si="0"/>
        <v>80</v>
      </c>
    </row>
    <row r="16" spans="1:8" ht="13.5">
      <c r="A16" s="5" t="s">
        <v>89</v>
      </c>
      <c r="B16" s="1">
        <v>18</v>
      </c>
      <c r="C16" s="1">
        <v>25</v>
      </c>
      <c r="D16" s="1">
        <v>44</v>
      </c>
      <c r="E16" s="1">
        <v>0</v>
      </c>
      <c r="F16" s="1">
        <v>0</v>
      </c>
      <c r="G16" s="1">
        <v>0</v>
      </c>
      <c r="H16" s="1">
        <f t="shared" si="0"/>
        <v>87</v>
      </c>
    </row>
    <row r="17" spans="1:8" ht="13.5">
      <c r="A17" s="5" t="s">
        <v>90</v>
      </c>
      <c r="B17" s="1">
        <v>17</v>
      </c>
      <c r="C17" s="1">
        <v>34</v>
      </c>
      <c r="D17" s="1">
        <v>14</v>
      </c>
      <c r="E17" s="1">
        <v>0</v>
      </c>
      <c r="F17" s="1">
        <v>1</v>
      </c>
      <c r="G17" s="1">
        <v>0</v>
      </c>
      <c r="H17" s="1">
        <f t="shared" si="0"/>
        <v>66</v>
      </c>
    </row>
    <row r="18" spans="1:8" ht="13.5">
      <c r="A18" s="5" t="s">
        <v>92</v>
      </c>
      <c r="B18" s="1">
        <v>21</v>
      </c>
      <c r="C18" s="1">
        <v>27</v>
      </c>
      <c r="D18" s="1">
        <v>17</v>
      </c>
      <c r="E18" s="1">
        <v>0</v>
      </c>
      <c r="F18" s="1">
        <v>0</v>
      </c>
      <c r="G18" s="1">
        <v>4</v>
      </c>
      <c r="H18" s="1">
        <f t="shared" si="0"/>
        <v>69</v>
      </c>
    </row>
    <row r="19" spans="1:8" ht="13.5">
      <c r="A19" s="5" t="s">
        <v>93</v>
      </c>
      <c r="B19" s="1">
        <v>29</v>
      </c>
      <c r="C19" s="1">
        <v>21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50</v>
      </c>
    </row>
    <row r="20" spans="1:8" ht="13.5">
      <c r="A20" s="5" t="s">
        <v>94</v>
      </c>
      <c r="B20" s="1">
        <v>29</v>
      </c>
      <c r="C20" s="1">
        <v>38</v>
      </c>
      <c r="D20" s="1">
        <v>5</v>
      </c>
      <c r="E20" s="1">
        <v>4</v>
      </c>
      <c r="F20" s="1">
        <v>0</v>
      </c>
      <c r="G20" s="1">
        <v>1</v>
      </c>
      <c r="H20" s="1">
        <f t="shared" si="0"/>
        <v>77</v>
      </c>
    </row>
    <row r="21" spans="1:8" ht="13.5">
      <c r="A21" s="5" t="s">
        <v>95</v>
      </c>
      <c r="B21" s="1">
        <v>29</v>
      </c>
      <c r="C21" s="1">
        <v>16</v>
      </c>
      <c r="D21" s="1">
        <v>29</v>
      </c>
      <c r="E21" s="1">
        <v>0</v>
      </c>
      <c r="F21" s="1">
        <v>0</v>
      </c>
      <c r="G21" s="1">
        <v>0</v>
      </c>
      <c r="H21" s="1">
        <f t="shared" si="0"/>
        <v>74</v>
      </c>
    </row>
    <row r="22" spans="1:8" ht="13.5">
      <c r="A22" s="5" t="s">
        <v>96</v>
      </c>
      <c r="B22" s="1">
        <v>24</v>
      </c>
      <c r="C22" s="1">
        <v>25</v>
      </c>
      <c r="D22" s="1">
        <v>0</v>
      </c>
      <c r="E22" s="1">
        <v>0</v>
      </c>
      <c r="F22" s="1">
        <v>0</v>
      </c>
      <c r="G22" s="1">
        <v>0</v>
      </c>
      <c r="H22" s="1">
        <f t="shared" si="0"/>
        <v>49</v>
      </c>
    </row>
    <row r="23" spans="1:8" ht="13.5">
      <c r="A23" s="5" t="s">
        <v>97</v>
      </c>
      <c r="B23" s="1">
        <v>24</v>
      </c>
      <c r="C23" s="1">
        <v>25</v>
      </c>
      <c r="D23" s="1">
        <v>0</v>
      </c>
      <c r="E23" s="1">
        <v>0</v>
      </c>
      <c r="F23" s="1">
        <v>0</v>
      </c>
      <c r="G23" s="1">
        <v>0</v>
      </c>
      <c r="H23" s="1">
        <f t="shared" si="0"/>
        <v>49</v>
      </c>
    </row>
    <row r="24" spans="1:8" ht="13.5">
      <c r="A24" s="5" t="s">
        <v>98</v>
      </c>
      <c r="B24" s="1">
        <v>26</v>
      </c>
      <c r="C24" s="1">
        <v>37</v>
      </c>
      <c r="D24" s="1">
        <v>23</v>
      </c>
      <c r="E24" s="1">
        <v>0</v>
      </c>
      <c r="F24" s="1">
        <v>7</v>
      </c>
      <c r="G24" s="1">
        <v>6</v>
      </c>
      <c r="H24" s="1">
        <f t="shared" si="0"/>
        <v>99</v>
      </c>
    </row>
    <row r="25" spans="1:8" ht="13.5">
      <c r="A25" s="5" t="s">
        <v>99</v>
      </c>
      <c r="B25" s="1">
        <v>27</v>
      </c>
      <c r="C25" s="1">
        <v>41</v>
      </c>
      <c r="D25" s="1">
        <v>119</v>
      </c>
      <c r="E25" s="1">
        <v>0</v>
      </c>
      <c r="F25" s="1">
        <v>4</v>
      </c>
      <c r="G25" s="1">
        <v>18</v>
      </c>
      <c r="H25" s="1">
        <f t="shared" si="0"/>
        <v>209</v>
      </c>
    </row>
    <row r="26" spans="1:8" ht="13.5">
      <c r="A26" s="5" t="s">
        <v>100</v>
      </c>
      <c r="B26" s="1">
        <v>20</v>
      </c>
      <c r="C26" s="1">
        <v>26</v>
      </c>
      <c r="D26" s="1">
        <v>26</v>
      </c>
      <c r="E26" s="1">
        <v>0</v>
      </c>
      <c r="F26" s="1">
        <v>0</v>
      </c>
      <c r="G26" s="1">
        <v>0</v>
      </c>
      <c r="H26" s="1">
        <f t="shared" si="0"/>
        <v>72</v>
      </c>
    </row>
    <row r="27" spans="1:8" ht="13.5">
      <c r="A27" s="5" t="s">
        <v>101</v>
      </c>
      <c r="B27" s="1">
        <v>50</v>
      </c>
      <c r="C27" s="1">
        <v>25</v>
      </c>
      <c r="D27" s="1">
        <v>20</v>
      </c>
      <c r="E27" s="1">
        <v>0</v>
      </c>
      <c r="F27" s="1">
        <v>2</v>
      </c>
      <c r="G27" s="1">
        <v>0</v>
      </c>
      <c r="H27" s="1">
        <f t="shared" si="0"/>
        <v>97</v>
      </c>
    </row>
    <row r="28" spans="1:8" ht="13.5">
      <c r="A28" s="5" t="s">
        <v>102</v>
      </c>
      <c r="B28" s="1">
        <v>18</v>
      </c>
      <c r="C28" s="1">
        <v>20</v>
      </c>
      <c r="D28" s="1">
        <v>18</v>
      </c>
      <c r="E28" s="1">
        <v>3</v>
      </c>
      <c r="F28" s="1">
        <v>1</v>
      </c>
      <c r="G28" s="1">
        <v>0</v>
      </c>
      <c r="H28" s="1">
        <f t="shared" si="0"/>
        <v>60</v>
      </c>
    </row>
    <row r="29" spans="1:8" ht="13.5">
      <c r="A29" s="5" t="s">
        <v>103</v>
      </c>
      <c r="B29" s="1">
        <v>8</v>
      </c>
      <c r="C29" s="1">
        <v>27</v>
      </c>
      <c r="D29" s="1">
        <v>4</v>
      </c>
      <c r="E29" s="1">
        <v>0</v>
      </c>
      <c r="F29" s="1">
        <v>2</v>
      </c>
      <c r="G29" s="1">
        <v>5</v>
      </c>
      <c r="H29" s="1">
        <f t="shared" si="0"/>
        <v>46</v>
      </c>
    </row>
    <row r="30" spans="1:8" ht="13.5">
      <c r="A30" s="5" t="s">
        <v>104</v>
      </c>
      <c r="B30" s="1">
        <v>20</v>
      </c>
      <c r="C30" s="1">
        <v>18</v>
      </c>
      <c r="D30" s="1">
        <v>22</v>
      </c>
      <c r="E30" s="1">
        <v>0</v>
      </c>
      <c r="F30" s="1">
        <v>0</v>
      </c>
      <c r="G30" s="1">
        <v>125</v>
      </c>
      <c r="H30" s="1">
        <f t="shared" si="0"/>
        <v>185</v>
      </c>
    </row>
    <row r="31" spans="1:8" ht="13.5">
      <c r="A31" s="5" t="s">
        <v>105</v>
      </c>
      <c r="B31" s="1">
        <v>20</v>
      </c>
      <c r="C31" s="1">
        <v>23</v>
      </c>
      <c r="D31" s="1">
        <v>15</v>
      </c>
      <c r="E31" s="1">
        <v>0</v>
      </c>
      <c r="F31" s="1">
        <v>0</v>
      </c>
      <c r="G31" s="1">
        <v>0</v>
      </c>
      <c r="H31" s="1">
        <f t="shared" si="0"/>
        <v>58</v>
      </c>
    </row>
    <row r="32" spans="1:8" ht="13.5">
      <c r="A32" s="5" t="s">
        <v>106</v>
      </c>
      <c r="B32" s="1">
        <v>35</v>
      </c>
      <c r="C32" s="1">
        <v>19</v>
      </c>
      <c r="D32" s="1">
        <v>0</v>
      </c>
      <c r="E32" s="1">
        <v>0</v>
      </c>
      <c r="F32" s="1">
        <v>2</v>
      </c>
      <c r="G32" s="1">
        <v>0</v>
      </c>
      <c r="H32" s="1">
        <f t="shared" si="0"/>
        <v>56</v>
      </c>
    </row>
    <row r="33" spans="1:8" ht="13.5">
      <c r="A33" s="5" t="s">
        <v>107</v>
      </c>
      <c r="B33" s="1">
        <v>38</v>
      </c>
      <c r="C33" s="1">
        <v>31</v>
      </c>
      <c r="D33" s="1">
        <v>0</v>
      </c>
      <c r="E33" s="1">
        <v>0</v>
      </c>
      <c r="F33" s="1">
        <v>5</v>
      </c>
      <c r="G33" s="1">
        <v>1</v>
      </c>
      <c r="H33" s="1">
        <f t="shared" si="0"/>
        <v>75</v>
      </c>
    </row>
    <row r="34" spans="1:8" ht="13.5">
      <c r="A34" s="5" t="s">
        <v>108</v>
      </c>
      <c r="B34" s="1">
        <v>38</v>
      </c>
      <c r="C34" s="1">
        <v>21</v>
      </c>
      <c r="D34" s="1">
        <v>36</v>
      </c>
      <c r="E34" s="1">
        <v>0</v>
      </c>
      <c r="F34" s="1">
        <v>2</v>
      </c>
      <c r="G34" s="1">
        <v>0</v>
      </c>
      <c r="H34" s="1">
        <f t="shared" si="0"/>
        <v>97</v>
      </c>
    </row>
    <row r="35" spans="1:8" ht="13.5">
      <c r="A35" s="5" t="s">
        <v>109</v>
      </c>
      <c r="B35" s="1">
        <v>33</v>
      </c>
      <c r="C35" s="1">
        <v>28</v>
      </c>
      <c r="D35" s="1">
        <v>0</v>
      </c>
      <c r="E35" s="1">
        <v>5</v>
      </c>
      <c r="F35" s="1">
        <v>5</v>
      </c>
      <c r="G35" s="1">
        <v>12</v>
      </c>
      <c r="H35" s="1">
        <f t="shared" si="0"/>
        <v>83</v>
      </c>
    </row>
    <row r="36" spans="1:8" ht="13.5">
      <c r="A36" s="5" t="s">
        <v>110</v>
      </c>
      <c r="B36" s="1">
        <v>33</v>
      </c>
      <c r="C36" s="1">
        <v>93</v>
      </c>
      <c r="D36" s="1">
        <v>6</v>
      </c>
      <c r="E36" s="1">
        <v>0</v>
      </c>
      <c r="F36" s="1">
        <v>7</v>
      </c>
      <c r="G36" s="1">
        <v>4</v>
      </c>
      <c r="H36" s="1">
        <f t="shared" si="0"/>
        <v>143</v>
      </c>
    </row>
    <row r="37" spans="1:8" ht="15">
      <c r="A37" s="5" t="s">
        <v>111</v>
      </c>
      <c r="B37" s="1">
        <v>33</v>
      </c>
      <c r="C37" s="1">
        <v>14</v>
      </c>
      <c r="D37" s="1">
        <v>4</v>
      </c>
      <c r="E37" s="1">
        <v>0</v>
      </c>
      <c r="F37" s="1">
        <v>0</v>
      </c>
      <c r="G37" s="1">
        <v>47</v>
      </c>
      <c r="H37" s="1">
        <f t="shared" si="0"/>
        <v>98</v>
      </c>
    </row>
    <row r="38" spans="1:8" ht="15">
      <c r="A38" s="5" t="s">
        <v>112</v>
      </c>
      <c r="B38" s="1">
        <v>0</v>
      </c>
      <c r="C38" s="1">
        <v>11</v>
      </c>
      <c r="D38" s="1">
        <v>6</v>
      </c>
      <c r="E38" s="1">
        <v>0</v>
      </c>
      <c r="F38" s="1">
        <v>1</v>
      </c>
      <c r="G38" s="1">
        <v>0</v>
      </c>
      <c r="H38" s="1">
        <f t="shared" si="0"/>
        <v>18</v>
      </c>
    </row>
    <row r="39" spans="1:8" ht="15">
      <c r="A39" s="5" t="s">
        <v>156</v>
      </c>
      <c r="B39" s="1">
        <v>25</v>
      </c>
      <c r="C39" s="1">
        <v>9</v>
      </c>
      <c r="D39" s="1">
        <v>25</v>
      </c>
      <c r="E39" s="1">
        <v>0</v>
      </c>
      <c r="F39" s="1">
        <v>0</v>
      </c>
      <c r="G39" s="1">
        <v>41</v>
      </c>
      <c r="H39" s="1">
        <f t="shared" si="0"/>
        <v>100</v>
      </c>
    </row>
    <row r="40" spans="1:8" ht="15" thickBot="1">
      <c r="A40" s="34" t="s">
        <v>444</v>
      </c>
      <c r="B40" s="8">
        <f aca="true" t="shared" si="1" ref="B40:H40">$A2:$IV2+$A3:$IV3+$A4:$IV4+$A5:$IV5+$A6:$IV6+$A7:$IV7+$A8:$IV8+$A9:$IV9+$A10:$IV10+$A11:$IV11+$A12:$IV12+$A13:$IV13+$A14:$IV14+$A15:$IV15+$A16:$IV16+$A17:$IV17+$A18:$IV18+$A19:$IV19+$A20:$IV20+$A21:$IV21+$A22:$IV22+$A23:$IV23+$A24:$IV24+$A25:$IV25+$A26:$IV26+$A27:$IV27+$A28:$IV28+$A29:$IV29+$A30:$IV30+$A31:$IV31+$A32:$IV32+$A33:$IV33+$A34:$IV34+$A35:$IV35+$A36:$IV36+$A37:$IV37+$A38:$IV38+$A39:$IV39</f>
        <v>839</v>
      </c>
      <c r="C40" s="8">
        <f t="shared" si="1"/>
        <v>1042</v>
      </c>
      <c r="D40" s="8">
        <f t="shared" si="1"/>
        <v>743</v>
      </c>
      <c r="E40" s="8">
        <f t="shared" si="1"/>
        <v>31</v>
      </c>
      <c r="F40" s="8">
        <f t="shared" si="1"/>
        <v>55</v>
      </c>
      <c r="G40" s="8">
        <f t="shared" si="1"/>
        <v>454</v>
      </c>
      <c r="H40" s="8">
        <f t="shared" si="1"/>
        <v>3164</v>
      </c>
    </row>
    <row r="41" spans="1:8" ht="15.75" thickBot="1" thickTop="1">
      <c r="A41" s="9" t="s">
        <v>401</v>
      </c>
      <c r="B41" s="10">
        <v>23</v>
      </c>
      <c r="C41" s="10">
        <v>28.5</v>
      </c>
      <c r="D41" s="10">
        <v>20.4</v>
      </c>
      <c r="E41" s="10">
        <v>0.8</v>
      </c>
      <c r="F41" s="10">
        <v>1.5</v>
      </c>
      <c r="G41" s="11">
        <v>12.4</v>
      </c>
      <c r="H41" s="12">
        <v>86.7</v>
      </c>
    </row>
    <row r="42" ht="13.5">
      <c r="C42" s="14"/>
    </row>
    <row r="43" ht="13.5">
      <c r="A43" s="4" t="s">
        <v>42</v>
      </c>
    </row>
    <row r="44" ht="15">
      <c r="A44" s="15" t="s">
        <v>132</v>
      </c>
    </row>
    <row r="45" ht="15">
      <c r="A45" s="15" t="s">
        <v>133</v>
      </c>
    </row>
    <row r="46" ht="15">
      <c r="A46" s="15" t="s">
        <v>134</v>
      </c>
    </row>
    <row r="47" ht="13.5">
      <c r="A47" s="4" t="s">
        <v>135</v>
      </c>
    </row>
    <row r="48" ht="13.5">
      <c r="A48" s="4" t="s">
        <v>343</v>
      </c>
    </row>
    <row r="49" ht="13.5">
      <c r="A49" s="4" t="s">
        <v>57</v>
      </c>
    </row>
    <row r="50" ht="13.5">
      <c r="A50" s="4" t="s">
        <v>58</v>
      </c>
    </row>
    <row r="51" ht="13.5">
      <c r="A51" s="4" t="s">
        <v>59</v>
      </c>
    </row>
    <row r="52" ht="13.5">
      <c r="A52" s="4"/>
    </row>
  </sheetData>
  <printOptions/>
  <pageMargins left="0.75" right="0.75" top="1" bottom="1" header="0.5" footer="0.5"/>
  <pageSetup orientation="landscape" paperSize="9"/>
  <headerFooter alignWithMargins="0">
    <oddHeader>&amp;C&amp;"Verdana,Bold"&amp;22Fülöp-szigetek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32" sqref="A32:A33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111</v>
      </c>
      <c r="B2" s="1">
        <v>0</v>
      </c>
      <c r="C2" s="1">
        <v>17</v>
      </c>
      <c r="D2" s="1">
        <v>20</v>
      </c>
      <c r="E2" s="1">
        <v>0</v>
      </c>
      <c r="F2" s="1">
        <v>0</v>
      </c>
      <c r="G2" s="1">
        <v>0</v>
      </c>
      <c r="H2" s="1">
        <f aca="true" t="shared" si="0" ref="H2:H25">B$1:B$65536+C$1:C$65536+D$1:D$65536+E$1:E$65536+F$1:F$65536+G$1:G$65536</f>
        <v>37</v>
      </c>
    </row>
    <row r="3" spans="1:8" ht="13.5">
      <c r="A3" s="5" t="s">
        <v>60</v>
      </c>
      <c r="B3" s="1">
        <v>47</v>
      </c>
      <c r="C3" s="1">
        <v>87</v>
      </c>
      <c r="D3" s="1">
        <v>28</v>
      </c>
      <c r="E3" s="1">
        <v>10</v>
      </c>
      <c r="F3" s="1">
        <v>0</v>
      </c>
      <c r="G3" s="1">
        <v>0</v>
      </c>
      <c r="H3" s="1">
        <f t="shared" si="0"/>
        <v>172</v>
      </c>
    </row>
    <row r="4" spans="1:8" ht="13.5">
      <c r="A4" s="5" t="s">
        <v>220</v>
      </c>
      <c r="B4" s="1">
        <v>47</v>
      </c>
      <c r="C4" s="1">
        <v>52</v>
      </c>
      <c r="D4" s="1">
        <v>33</v>
      </c>
      <c r="E4" s="1">
        <v>24</v>
      </c>
      <c r="F4" s="1">
        <v>0</v>
      </c>
      <c r="G4" s="1">
        <v>0</v>
      </c>
      <c r="H4" s="1">
        <f t="shared" si="0"/>
        <v>156</v>
      </c>
    </row>
    <row r="5" spans="1:8" ht="13.5">
      <c r="A5" s="5" t="s">
        <v>221</v>
      </c>
      <c r="B5" s="1">
        <v>47</v>
      </c>
      <c r="C5" s="1">
        <v>47</v>
      </c>
      <c r="D5" s="1">
        <v>33</v>
      </c>
      <c r="E5" s="1">
        <v>10</v>
      </c>
      <c r="F5" s="1">
        <v>0</v>
      </c>
      <c r="G5" s="1">
        <v>0</v>
      </c>
      <c r="H5" s="1">
        <f t="shared" si="0"/>
        <v>137</v>
      </c>
    </row>
    <row r="6" spans="1:8" ht="13.5">
      <c r="A6" s="5" t="s">
        <v>222</v>
      </c>
      <c r="B6" s="1">
        <v>45</v>
      </c>
      <c r="C6" s="1">
        <v>77</v>
      </c>
      <c r="D6" s="1">
        <v>33</v>
      </c>
      <c r="E6" s="1">
        <v>0</v>
      </c>
      <c r="F6" s="1">
        <v>0</v>
      </c>
      <c r="G6" s="1">
        <v>0</v>
      </c>
      <c r="H6" s="1">
        <f t="shared" si="0"/>
        <v>155</v>
      </c>
    </row>
    <row r="7" spans="1:8" ht="13.5">
      <c r="A7" s="5" t="s">
        <v>223</v>
      </c>
      <c r="B7" s="1">
        <v>49</v>
      </c>
      <c r="C7" s="1">
        <v>83</v>
      </c>
      <c r="D7" s="1">
        <v>14</v>
      </c>
      <c r="E7" s="1">
        <v>19</v>
      </c>
      <c r="F7" s="1">
        <v>0</v>
      </c>
      <c r="G7" s="1">
        <v>1</v>
      </c>
      <c r="H7" s="1">
        <f t="shared" si="0"/>
        <v>166</v>
      </c>
    </row>
    <row r="8" spans="1:8" ht="13.5">
      <c r="A8" s="5" t="s">
        <v>224</v>
      </c>
      <c r="B8" s="1">
        <v>49</v>
      </c>
      <c r="C8" s="1">
        <v>56</v>
      </c>
      <c r="D8" s="32">
        <v>52</v>
      </c>
      <c r="E8" s="1">
        <v>12</v>
      </c>
      <c r="F8" s="1">
        <v>0</v>
      </c>
      <c r="G8" s="1">
        <v>0</v>
      </c>
      <c r="H8" s="1">
        <f t="shared" si="0"/>
        <v>169</v>
      </c>
    </row>
    <row r="9" spans="1:8" ht="13.5">
      <c r="A9" s="5" t="s">
        <v>225</v>
      </c>
      <c r="B9" s="1">
        <v>49</v>
      </c>
      <c r="C9" s="1">
        <v>72</v>
      </c>
      <c r="D9" s="1">
        <v>14</v>
      </c>
      <c r="E9" s="1">
        <v>18</v>
      </c>
      <c r="F9" s="1">
        <v>0</v>
      </c>
      <c r="G9" s="1">
        <v>0</v>
      </c>
      <c r="H9" s="1">
        <f t="shared" si="0"/>
        <v>153</v>
      </c>
    </row>
    <row r="10" spans="1:8" ht="13.5">
      <c r="A10" s="5" t="s">
        <v>226</v>
      </c>
      <c r="B10" s="1">
        <v>49</v>
      </c>
      <c r="C10" s="1">
        <v>76</v>
      </c>
      <c r="D10" s="1">
        <v>0</v>
      </c>
      <c r="E10" s="1">
        <v>20</v>
      </c>
      <c r="F10" s="1">
        <v>0</v>
      </c>
      <c r="G10" s="1">
        <v>3</v>
      </c>
      <c r="H10" s="1">
        <f t="shared" si="0"/>
        <v>148</v>
      </c>
    </row>
    <row r="11" spans="1:8" ht="13.5">
      <c r="A11" s="5" t="s">
        <v>227</v>
      </c>
      <c r="B11" s="1">
        <v>49</v>
      </c>
      <c r="C11" s="1">
        <v>45</v>
      </c>
      <c r="D11" s="1">
        <v>78</v>
      </c>
      <c r="E11" s="1">
        <v>16</v>
      </c>
      <c r="F11" s="1">
        <v>0</v>
      </c>
      <c r="G11" s="1">
        <v>0</v>
      </c>
      <c r="H11" s="1">
        <f t="shared" si="0"/>
        <v>188</v>
      </c>
    </row>
    <row r="12" spans="1:8" ht="13.5">
      <c r="A12" s="5" t="s">
        <v>228</v>
      </c>
      <c r="B12" s="1">
        <v>86</v>
      </c>
      <c r="C12" s="1">
        <v>36</v>
      </c>
      <c r="D12" s="1">
        <v>65</v>
      </c>
      <c r="E12" s="1">
        <v>0</v>
      </c>
      <c r="F12" s="1">
        <v>0</v>
      </c>
      <c r="G12" s="1">
        <v>0</v>
      </c>
      <c r="H12" s="1">
        <f t="shared" si="0"/>
        <v>187</v>
      </c>
    </row>
    <row r="13" spans="1:8" ht="13.5">
      <c r="A13" s="5" t="s">
        <v>229</v>
      </c>
      <c r="B13" s="1">
        <v>82</v>
      </c>
      <c r="C13" s="1">
        <v>50</v>
      </c>
      <c r="D13" s="1">
        <v>63</v>
      </c>
      <c r="E13" s="1">
        <v>0</v>
      </c>
      <c r="F13" s="1">
        <v>0</v>
      </c>
      <c r="G13" s="1">
        <v>0</v>
      </c>
      <c r="H13" s="1">
        <f t="shared" si="0"/>
        <v>195</v>
      </c>
    </row>
    <row r="14" spans="1:8" ht="13.5">
      <c r="A14" s="5" t="s">
        <v>230</v>
      </c>
      <c r="B14" s="1">
        <v>57</v>
      </c>
      <c r="C14" s="1">
        <v>49</v>
      </c>
      <c r="D14" s="1">
        <v>0</v>
      </c>
      <c r="E14" s="1">
        <v>19</v>
      </c>
      <c r="F14" s="1">
        <v>0</v>
      </c>
      <c r="G14" s="1">
        <v>0</v>
      </c>
      <c r="H14" s="1">
        <f t="shared" si="0"/>
        <v>125</v>
      </c>
    </row>
    <row r="15" spans="1:8" ht="13.5">
      <c r="A15" s="5" t="s">
        <v>231</v>
      </c>
      <c r="B15" s="1">
        <v>57</v>
      </c>
      <c r="C15" s="1">
        <v>55</v>
      </c>
      <c r="D15" s="1">
        <v>63</v>
      </c>
      <c r="E15" s="1">
        <v>10</v>
      </c>
      <c r="F15" s="1">
        <v>0</v>
      </c>
      <c r="G15" s="1">
        <v>0</v>
      </c>
      <c r="H15" s="1">
        <f t="shared" si="0"/>
        <v>185</v>
      </c>
    </row>
    <row r="16" spans="1:8" ht="13.5">
      <c r="A16" s="5" t="s">
        <v>232</v>
      </c>
      <c r="B16" s="1">
        <v>60</v>
      </c>
      <c r="C16" s="1">
        <v>28</v>
      </c>
      <c r="D16" s="1">
        <v>120</v>
      </c>
      <c r="E16" s="1">
        <v>10</v>
      </c>
      <c r="F16" s="1">
        <v>4</v>
      </c>
      <c r="G16" s="1">
        <v>0</v>
      </c>
      <c r="H16" s="1">
        <f t="shared" si="0"/>
        <v>222</v>
      </c>
    </row>
    <row r="17" spans="1:8" ht="13.5">
      <c r="A17" s="5" t="s">
        <v>233</v>
      </c>
      <c r="B17" s="1">
        <v>60</v>
      </c>
      <c r="C17" s="1">
        <v>56</v>
      </c>
      <c r="D17" s="1">
        <v>77</v>
      </c>
      <c r="E17" s="1">
        <v>0</v>
      </c>
      <c r="F17" s="1">
        <v>0</v>
      </c>
      <c r="G17" s="1">
        <v>0</v>
      </c>
      <c r="H17" s="1">
        <f t="shared" si="0"/>
        <v>193</v>
      </c>
    </row>
    <row r="18" spans="1:8" ht="13.5">
      <c r="A18" s="5" t="s">
        <v>234</v>
      </c>
      <c r="B18" s="1">
        <v>38</v>
      </c>
      <c r="C18" s="1">
        <v>95</v>
      </c>
      <c r="D18" s="1">
        <v>25</v>
      </c>
      <c r="E18" s="1">
        <v>0</v>
      </c>
      <c r="F18" s="1">
        <v>0</v>
      </c>
      <c r="G18" s="1">
        <v>2</v>
      </c>
      <c r="H18" s="1">
        <f t="shared" si="0"/>
        <v>160</v>
      </c>
    </row>
    <row r="19" spans="1:8" ht="13.5">
      <c r="A19" s="5" t="s">
        <v>235</v>
      </c>
      <c r="B19" s="1">
        <v>38</v>
      </c>
      <c r="C19" s="1">
        <v>59</v>
      </c>
      <c r="D19" s="1">
        <v>17</v>
      </c>
      <c r="E19" s="1">
        <v>44</v>
      </c>
      <c r="F19" s="1">
        <v>0</v>
      </c>
      <c r="G19" s="1">
        <v>3</v>
      </c>
      <c r="H19" s="1">
        <f t="shared" si="0"/>
        <v>161</v>
      </c>
    </row>
    <row r="20" spans="1:8" ht="13.5">
      <c r="A20" s="5" t="s">
        <v>236</v>
      </c>
      <c r="B20" s="1">
        <v>38</v>
      </c>
      <c r="C20" s="1">
        <v>46</v>
      </c>
      <c r="D20" s="1">
        <v>17</v>
      </c>
      <c r="E20" s="1">
        <v>0</v>
      </c>
      <c r="F20" s="1">
        <v>0</v>
      </c>
      <c r="G20" s="1">
        <v>0</v>
      </c>
      <c r="H20" s="1">
        <f t="shared" si="0"/>
        <v>101</v>
      </c>
    </row>
    <row r="21" spans="1:8" ht="13.5">
      <c r="A21" s="5" t="s">
        <v>237</v>
      </c>
      <c r="B21" s="1">
        <v>38</v>
      </c>
      <c r="C21" s="1">
        <v>93</v>
      </c>
      <c r="D21" s="1">
        <v>0</v>
      </c>
      <c r="E21" s="1">
        <v>0</v>
      </c>
      <c r="F21" s="1">
        <v>0</v>
      </c>
      <c r="G21" s="1">
        <v>0</v>
      </c>
      <c r="H21" s="1">
        <f t="shared" si="0"/>
        <v>131</v>
      </c>
    </row>
    <row r="22" spans="1:8" ht="13.5">
      <c r="A22" s="5" t="s">
        <v>238</v>
      </c>
      <c r="B22" s="1">
        <v>38</v>
      </c>
      <c r="C22" s="1">
        <v>51</v>
      </c>
      <c r="D22" s="1">
        <v>14</v>
      </c>
      <c r="E22" s="1">
        <v>12</v>
      </c>
      <c r="F22" s="1">
        <v>0</v>
      </c>
      <c r="G22" s="1">
        <v>0</v>
      </c>
      <c r="H22" s="1">
        <f t="shared" si="0"/>
        <v>115</v>
      </c>
    </row>
    <row r="23" spans="1:8" ht="13.5">
      <c r="A23" s="5" t="s">
        <v>239</v>
      </c>
      <c r="B23" s="1">
        <v>0</v>
      </c>
      <c r="C23" s="1">
        <v>67</v>
      </c>
      <c r="D23" s="1">
        <v>88</v>
      </c>
      <c r="E23" s="1">
        <v>23</v>
      </c>
      <c r="F23" s="1">
        <v>0</v>
      </c>
      <c r="G23" s="1">
        <v>0</v>
      </c>
      <c r="H23" s="1">
        <f t="shared" si="0"/>
        <v>178</v>
      </c>
    </row>
    <row r="24" spans="1:8" ht="15">
      <c r="A24" s="5" t="s">
        <v>112</v>
      </c>
      <c r="B24" s="1">
        <v>48</v>
      </c>
      <c r="C24" s="1">
        <v>20</v>
      </c>
      <c r="D24" s="1">
        <v>40</v>
      </c>
      <c r="E24" s="1">
        <v>0</v>
      </c>
      <c r="F24" s="1">
        <v>0</v>
      </c>
      <c r="G24" s="1">
        <v>0</v>
      </c>
      <c r="H24" s="1">
        <f t="shared" si="0"/>
        <v>108</v>
      </c>
    </row>
    <row r="25" spans="1:8" ht="15" thickBot="1">
      <c r="A25" s="34" t="s">
        <v>444</v>
      </c>
      <c r="B25" s="8">
        <f aca="true" t="shared" si="1" ref="B25:G25">$A2:$IV2+$A3:$IV3+$A4:$IV4+$A5:$IV5+$A6:$IV6+$A7:$IV7+$A8:$IV8+$A9:$IV9+$A10:$IV10+$A11:$IV11+$A12:$IV12+$A13:$IV13+$A14:$IV14+$A15:$IV15+$A16:$IV16+$A17:$IV17+$A18:$IV18+$A19:$IV19+$A20:$IV20+$A21:$IV21+$A22:$IV22+$A23:$IV23+$A24:$IV24</f>
        <v>1071</v>
      </c>
      <c r="C25" s="8">
        <f t="shared" si="1"/>
        <v>1317</v>
      </c>
      <c r="D25" s="8">
        <f t="shared" si="1"/>
        <v>894</v>
      </c>
      <c r="E25" s="8">
        <f t="shared" si="1"/>
        <v>247</v>
      </c>
      <c r="F25" s="8">
        <f t="shared" si="1"/>
        <v>4</v>
      </c>
      <c r="G25" s="8">
        <f t="shared" si="1"/>
        <v>9</v>
      </c>
      <c r="H25" s="8">
        <f t="shared" si="0"/>
        <v>3542</v>
      </c>
    </row>
    <row r="26" spans="1:8" ht="15.75" thickBot="1" thickTop="1">
      <c r="A26" s="35" t="s">
        <v>401</v>
      </c>
      <c r="B26" s="10">
        <v>48.7</v>
      </c>
      <c r="C26" s="10">
        <v>59.9</v>
      </c>
      <c r="D26" s="10">
        <v>40.6</v>
      </c>
      <c r="E26" s="10">
        <v>11.2</v>
      </c>
      <c r="F26" s="10">
        <v>0.2</v>
      </c>
      <c r="G26" s="11">
        <v>0.4</v>
      </c>
      <c r="H26" s="18">
        <v>161</v>
      </c>
    </row>
    <row r="28" ht="13.5">
      <c r="A28" s="4" t="s">
        <v>42</v>
      </c>
    </row>
    <row r="29" ht="15">
      <c r="A29" s="15" t="s">
        <v>240</v>
      </c>
    </row>
    <row r="30" ht="15">
      <c r="A30" s="15" t="s">
        <v>61</v>
      </c>
    </row>
    <row r="31" ht="13.5">
      <c r="A31" s="4" t="s">
        <v>62</v>
      </c>
    </row>
    <row r="32" ht="13.5">
      <c r="A32" s="4" t="s">
        <v>343</v>
      </c>
    </row>
    <row r="33" ht="13.5">
      <c r="A33" s="4" t="s">
        <v>345</v>
      </c>
    </row>
    <row r="34" ht="13.5">
      <c r="A34" s="4"/>
    </row>
  </sheetData>
  <printOptions/>
  <pageMargins left="0.75" right="0.75" top="1" bottom="1" header="0.5" footer="0.5"/>
  <pageSetup orientation="landscape" paperSize="9"/>
  <headerFooter alignWithMargins="0">
    <oddHeader>&amp;C&amp;"Verdana,Bold"&amp;22Japán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B6" sqref="B6:H6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347</v>
      </c>
      <c r="B2" s="1">
        <v>0</v>
      </c>
      <c r="C2" s="1">
        <v>18</v>
      </c>
      <c r="D2" s="1">
        <v>16</v>
      </c>
      <c r="E2" s="1">
        <v>0</v>
      </c>
      <c r="F2" s="1">
        <v>1</v>
      </c>
      <c r="G2" s="1">
        <v>0</v>
      </c>
      <c r="H2" s="1">
        <v>35</v>
      </c>
    </row>
    <row r="3" spans="1:8" ht="13.5">
      <c r="A3" s="5" t="s">
        <v>346</v>
      </c>
      <c r="B3" s="1">
        <v>29</v>
      </c>
      <c r="C3" s="1">
        <v>26</v>
      </c>
      <c r="D3" s="1">
        <v>15</v>
      </c>
      <c r="E3" s="1">
        <v>0</v>
      </c>
      <c r="F3" s="1">
        <v>0</v>
      </c>
      <c r="G3" s="1">
        <v>17</v>
      </c>
      <c r="H3" s="1">
        <v>87</v>
      </c>
    </row>
    <row r="4" spans="1:8" ht="15">
      <c r="A4" s="5" t="s">
        <v>348</v>
      </c>
      <c r="B4" s="1">
        <v>29</v>
      </c>
      <c r="C4" s="1">
        <v>0</v>
      </c>
      <c r="D4" s="1">
        <v>27</v>
      </c>
      <c r="E4" s="1">
        <v>0</v>
      </c>
      <c r="F4" s="1">
        <v>0</v>
      </c>
      <c r="G4" s="1">
        <v>0</v>
      </c>
      <c r="H4" s="1">
        <v>56</v>
      </c>
    </row>
    <row r="5" spans="1:8" ht="15" thickBot="1">
      <c r="A5" s="7" t="s">
        <v>444</v>
      </c>
      <c r="B5" s="8">
        <v>58</v>
      </c>
      <c r="C5" s="8">
        <v>44</v>
      </c>
      <c r="D5" s="8">
        <v>58</v>
      </c>
      <c r="E5" s="8">
        <v>0</v>
      </c>
      <c r="F5" s="8">
        <v>1</v>
      </c>
      <c r="G5" s="8">
        <v>17</v>
      </c>
      <c r="H5" s="8">
        <v>178</v>
      </c>
    </row>
    <row r="6" spans="1:8" ht="15.75" thickBot="1" thickTop="1">
      <c r="A6" s="9" t="s">
        <v>401</v>
      </c>
      <c r="B6" s="10">
        <v>29</v>
      </c>
      <c r="C6" s="10">
        <v>22</v>
      </c>
      <c r="D6" s="10">
        <v>29</v>
      </c>
      <c r="E6" s="10">
        <v>0</v>
      </c>
      <c r="F6" s="10">
        <v>0.5</v>
      </c>
      <c r="G6" s="11">
        <v>8.5</v>
      </c>
      <c r="H6" s="12">
        <v>89</v>
      </c>
    </row>
    <row r="7" ht="13.5">
      <c r="B7" s="14"/>
    </row>
    <row r="8" ht="13.5">
      <c r="A8" s="4" t="s">
        <v>42</v>
      </c>
    </row>
    <row r="9" ht="15">
      <c r="A9" s="15" t="s">
        <v>349</v>
      </c>
    </row>
    <row r="10" ht="15">
      <c r="A10" s="15" t="s">
        <v>350</v>
      </c>
    </row>
    <row r="11" ht="13.5">
      <c r="A11" s="4" t="s">
        <v>351</v>
      </c>
    </row>
    <row r="12" ht="13.5">
      <c r="A12" s="4" t="s">
        <v>343</v>
      </c>
    </row>
    <row r="13" ht="13.5">
      <c r="A13" s="4" t="s">
        <v>352</v>
      </c>
    </row>
    <row r="14" ht="13.5">
      <c r="A14" s="4"/>
    </row>
  </sheetData>
  <printOptions/>
  <pageMargins left="0.75" right="0.75" top="1" bottom="1" header="0.5" footer="0.5"/>
  <pageSetup orientation="landscape" paperSize="9"/>
  <headerFooter alignWithMargins="0">
    <oddHeader>&amp;C&amp;"Verdana,Bold"&amp;22Brunei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7" sqref="B17"/>
    </sheetView>
  </sheetViews>
  <sheetFormatPr defaultColWidth="11.00390625" defaultRowHeight="12.75"/>
  <cols>
    <col min="1" max="16384" width="10.75390625" style="4" customWidth="1"/>
  </cols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3.5">
      <c r="A2" s="5" t="s">
        <v>258</v>
      </c>
      <c r="B2" s="1">
        <v>0</v>
      </c>
      <c r="C2" s="1">
        <v>59</v>
      </c>
      <c r="D2" s="1">
        <v>0</v>
      </c>
      <c r="E2" s="1">
        <v>0</v>
      </c>
      <c r="F2" s="1">
        <v>0</v>
      </c>
      <c r="G2" s="1">
        <v>0</v>
      </c>
      <c r="H2" s="1">
        <f>B:B+C:C+D:D+E:E+F:F+G:G</f>
        <v>59</v>
      </c>
    </row>
    <row r="3" spans="1:8" ht="15" thickBot="1">
      <c r="A3" s="16" t="s">
        <v>444</v>
      </c>
      <c r="B3" s="8">
        <v>0</v>
      </c>
      <c r="C3" s="8">
        <v>59</v>
      </c>
      <c r="D3" s="8">
        <v>0</v>
      </c>
      <c r="E3" s="8">
        <v>0</v>
      </c>
      <c r="F3" s="8">
        <v>0</v>
      </c>
      <c r="G3" s="8">
        <v>0</v>
      </c>
      <c r="H3" s="8">
        <f>B:B+C:C+D:D+E:E+F:F+G:G</f>
        <v>59</v>
      </c>
    </row>
    <row r="4" spans="1:8" ht="15.75" thickBot="1" thickTop="1">
      <c r="A4" s="17" t="s">
        <v>401</v>
      </c>
      <c r="B4" s="10">
        <v>0</v>
      </c>
      <c r="C4" s="10">
        <v>59</v>
      </c>
      <c r="D4" s="10">
        <v>0</v>
      </c>
      <c r="E4" s="10">
        <v>0</v>
      </c>
      <c r="F4" s="10">
        <v>0</v>
      </c>
      <c r="G4" s="11">
        <v>0</v>
      </c>
      <c r="H4" s="18">
        <f>B:B+C:C+D:D+E:E+F:F+G:G</f>
        <v>59</v>
      </c>
    </row>
    <row r="6" ht="13.5">
      <c r="A6" s="4" t="s">
        <v>42</v>
      </c>
    </row>
    <row r="7" ht="13.5">
      <c r="A7" s="4" t="s">
        <v>259</v>
      </c>
    </row>
  </sheetData>
  <printOptions/>
  <pageMargins left="0.75" right="0.75" top="1" bottom="1" header="0.5" footer="0.5"/>
  <pageSetup orientation="landscape" paperSize="9"/>
  <headerFooter alignWithMargins="0">
    <oddHeader>&amp;C&amp;"Verdana,Bold"&amp;22Oroszország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27" sqref="A27"/>
    </sheetView>
  </sheetViews>
  <sheetFormatPr defaultColWidth="11.00390625" defaultRowHeight="12.75"/>
  <cols>
    <col min="1" max="16384" width="10.75390625" style="4" customWidth="1"/>
  </cols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3.5">
      <c r="A2" s="5" t="s">
        <v>442</v>
      </c>
      <c r="B2" s="1">
        <v>50</v>
      </c>
      <c r="C2" s="1">
        <v>45</v>
      </c>
      <c r="D2" s="1">
        <v>53</v>
      </c>
      <c r="E2" s="1">
        <v>0</v>
      </c>
      <c r="F2" s="1">
        <v>2</v>
      </c>
      <c r="G2" s="1">
        <v>0</v>
      </c>
      <c r="H2" s="1">
        <f aca="true" t="shared" si="0" ref="H2:H19">B$1:B$65536+C$1:C$65536+D$1:D$65536+E$1:E$65536+F$1:F$65536+G$1:G$65536</f>
        <v>150</v>
      </c>
    </row>
    <row r="3" spans="1:8" ht="13.5">
      <c r="A3" s="5" t="s">
        <v>443</v>
      </c>
      <c r="B3" s="1">
        <v>50</v>
      </c>
      <c r="C3" s="1">
        <v>18</v>
      </c>
      <c r="D3" s="1">
        <v>4</v>
      </c>
      <c r="E3" s="1">
        <v>5</v>
      </c>
      <c r="F3" s="1">
        <v>0</v>
      </c>
      <c r="G3" s="1">
        <v>0</v>
      </c>
      <c r="H3" s="1">
        <f t="shared" si="0"/>
        <v>77</v>
      </c>
    </row>
    <row r="4" spans="1:8" ht="13.5">
      <c r="A4" s="5" t="s">
        <v>445</v>
      </c>
      <c r="B4" s="1">
        <v>0</v>
      </c>
      <c r="C4" s="1">
        <v>20</v>
      </c>
      <c r="D4" s="1">
        <v>4</v>
      </c>
      <c r="E4" s="1">
        <v>4</v>
      </c>
      <c r="F4" s="1">
        <v>0</v>
      </c>
      <c r="G4" s="1">
        <v>0</v>
      </c>
      <c r="H4" s="1">
        <f t="shared" si="0"/>
        <v>28</v>
      </c>
    </row>
    <row r="5" spans="1:8" ht="13.5">
      <c r="A5" s="5" t="s">
        <v>446</v>
      </c>
      <c r="B5" s="1">
        <v>50</v>
      </c>
      <c r="C5" s="1">
        <v>25</v>
      </c>
      <c r="D5" s="1">
        <v>0</v>
      </c>
      <c r="E5" s="1">
        <v>11</v>
      </c>
      <c r="F5" s="1">
        <v>1</v>
      </c>
      <c r="G5" s="1">
        <v>0</v>
      </c>
      <c r="H5" s="1">
        <f t="shared" si="0"/>
        <v>87</v>
      </c>
    </row>
    <row r="6" spans="1:8" ht="13.5">
      <c r="A6" s="5" t="s">
        <v>447</v>
      </c>
      <c r="B6" s="1">
        <v>50</v>
      </c>
      <c r="C6" s="1">
        <v>30</v>
      </c>
      <c r="D6" s="1">
        <v>1</v>
      </c>
      <c r="E6" s="1">
        <v>2</v>
      </c>
      <c r="F6" s="1">
        <v>1</v>
      </c>
      <c r="G6" s="1">
        <v>0</v>
      </c>
      <c r="H6" s="1">
        <f t="shared" si="0"/>
        <v>84</v>
      </c>
    </row>
    <row r="7" spans="1:8" ht="13.5">
      <c r="A7" s="5" t="s">
        <v>448</v>
      </c>
      <c r="B7" s="1">
        <v>50</v>
      </c>
      <c r="C7" s="1">
        <v>27</v>
      </c>
      <c r="D7" s="1">
        <v>65</v>
      </c>
      <c r="E7" s="1">
        <v>0</v>
      </c>
      <c r="F7" s="1">
        <v>0</v>
      </c>
      <c r="G7" s="1">
        <v>0</v>
      </c>
      <c r="H7" s="1">
        <f t="shared" si="0"/>
        <v>142</v>
      </c>
    </row>
    <row r="8" spans="1:8" ht="13.5">
      <c r="A8" s="5" t="s">
        <v>449</v>
      </c>
      <c r="B8" s="1">
        <v>20</v>
      </c>
      <c r="C8" s="1">
        <v>29</v>
      </c>
      <c r="D8" s="6">
        <v>0</v>
      </c>
      <c r="E8" s="1">
        <v>22</v>
      </c>
      <c r="F8" s="1">
        <v>0</v>
      </c>
      <c r="G8" s="1">
        <v>0</v>
      </c>
      <c r="H8" s="1">
        <f t="shared" si="0"/>
        <v>71</v>
      </c>
    </row>
    <row r="9" spans="1:8" ht="13.5">
      <c r="A9" s="5" t="s">
        <v>390</v>
      </c>
      <c r="B9" s="1">
        <v>20</v>
      </c>
      <c r="C9" s="1">
        <v>21</v>
      </c>
      <c r="D9" s="1">
        <v>0</v>
      </c>
      <c r="E9" s="1">
        <v>2</v>
      </c>
      <c r="F9" s="1">
        <v>0</v>
      </c>
      <c r="G9" s="1">
        <v>5</v>
      </c>
      <c r="H9" s="1">
        <f t="shared" si="0"/>
        <v>48</v>
      </c>
    </row>
    <row r="10" spans="1:8" ht="13.5">
      <c r="A10" s="5" t="s">
        <v>391</v>
      </c>
      <c r="B10" s="1">
        <v>20</v>
      </c>
      <c r="C10" s="1">
        <v>18</v>
      </c>
      <c r="D10" s="1">
        <v>0</v>
      </c>
      <c r="E10" s="1">
        <v>0</v>
      </c>
      <c r="F10" s="1">
        <v>2</v>
      </c>
      <c r="G10" s="1">
        <v>0</v>
      </c>
      <c r="H10" s="1">
        <f t="shared" si="0"/>
        <v>40</v>
      </c>
    </row>
    <row r="11" spans="1:8" ht="13.5">
      <c r="A11" s="5" t="s">
        <v>392</v>
      </c>
      <c r="B11" s="1">
        <v>20</v>
      </c>
      <c r="C11" s="1">
        <v>26</v>
      </c>
      <c r="D11" s="1">
        <v>107</v>
      </c>
      <c r="E11" s="1">
        <v>8</v>
      </c>
      <c r="F11" s="1">
        <v>0</v>
      </c>
      <c r="G11" s="1">
        <v>0</v>
      </c>
      <c r="H11" s="1">
        <f t="shared" si="0"/>
        <v>161</v>
      </c>
    </row>
    <row r="12" spans="1:8" ht="13.5">
      <c r="A12" s="5" t="s">
        <v>393</v>
      </c>
      <c r="B12" s="1">
        <v>20</v>
      </c>
      <c r="C12" s="1">
        <v>3</v>
      </c>
      <c r="D12" s="1">
        <v>10</v>
      </c>
      <c r="E12" s="1">
        <v>0</v>
      </c>
      <c r="F12" s="1">
        <v>3</v>
      </c>
      <c r="G12" s="1">
        <v>2</v>
      </c>
      <c r="H12" s="1">
        <f t="shared" si="0"/>
        <v>38</v>
      </c>
    </row>
    <row r="13" spans="1:8" ht="13.5">
      <c r="A13" s="5" t="s">
        <v>394</v>
      </c>
      <c r="B13" s="1">
        <v>15</v>
      </c>
      <c r="C13" s="1">
        <v>11</v>
      </c>
      <c r="D13" s="1">
        <v>0</v>
      </c>
      <c r="E13" s="1">
        <v>5</v>
      </c>
      <c r="F13" s="1">
        <v>2</v>
      </c>
      <c r="G13" s="1">
        <v>0</v>
      </c>
      <c r="H13" s="1">
        <f t="shared" si="0"/>
        <v>33</v>
      </c>
    </row>
    <row r="14" spans="1:8" ht="13.5">
      <c r="A14" s="5" t="s">
        <v>395</v>
      </c>
      <c r="B14" s="1">
        <v>25</v>
      </c>
      <c r="C14" s="1">
        <v>8</v>
      </c>
      <c r="D14" s="1">
        <v>1</v>
      </c>
      <c r="E14" s="1">
        <v>9</v>
      </c>
      <c r="F14" s="1">
        <v>0</v>
      </c>
      <c r="G14" s="1">
        <v>0</v>
      </c>
      <c r="H14" s="1">
        <f t="shared" si="0"/>
        <v>43</v>
      </c>
    </row>
    <row r="15" spans="1:8" ht="13.5">
      <c r="A15" s="5" t="s">
        <v>396</v>
      </c>
      <c r="B15" s="1">
        <v>30</v>
      </c>
      <c r="C15" s="1">
        <v>5</v>
      </c>
      <c r="D15" s="1">
        <v>0</v>
      </c>
      <c r="E15" s="1">
        <v>0</v>
      </c>
      <c r="F15" s="1">
        <v>3</v>
      </c>
      <c r="G15" s="1">
        <v>0</v>
      </c>
      <c r="H15" s="1">
        <f t="shared" si="0"/>
        <v>38</v>
      </c>
    </row>
    <row r="16" spans="1:8" ht="13.5">
      <c r="A16" s="5" t="s">
        <v>397</v>
      </c>
      <c r="B16" s="1">
        <v>30</v>
      </c>
      <c r="C16" s="1">
        <v>7</v>
      </c>
      <c r="D16" s="1">
        <v>0</v>
      </c>
      <c r="E16" s="1">
        <v>8</v>
      </c>
      <c r="F16" s="1">
        <v>0</v>
      </c>
      <c r="G16" s="1">
        <v>0</v>
      </c>
      <c r="H16" s="1">
        <f t="shared" si="0"/>
        <v>45</v>
      </c>
    </row>
    <row r="17" spans="1:8" ht="13.5">
      <c r="A17" s="5" t="s">
        <v>398</v>
      </c>
      <c r="B17" s="1">
        <v>30</v>
      </c>
      <c r="C17" s="1">
        <v>7</v>
      </c>
      <c r="D17" s="1">
        <v>0</v>
      </c>
      <c r="E17" s="1">
        <v>4</v>
      </c>
      <c r="F17" s="1">
        <v>6</v>
      </c>
      <c r="G17" s="1">
        <v>0</v>
      </c>
      <c r="H17" s="1">
        <f t="shared" si="0"/>
        <v>47</v>
      </c>
    </row>
    <row r="18" spans="1:8" ht="13.5">
      <c r="A18" s="5" t="s">
        <v>399</v>
      </c>
      <c r="B18" s="1">
        <v>30</v>
      </c>
      <c r="C18" s="1">
        <v>13</v>
      </c>
      <c r="D18" s="1">
        <v>25</v>
      </c>
      <c r="E18" s="1">
        <v>0</v>
      </c>
      <c r="F18" s="1">
        <v>1</v>
      </c>
      <c r="G18" s="1">
        <v>0</v>
      </c>
      <c r="H18" s="1">
        <f t="shared" si="0"/>
        <v>69</v>
      </c>
    </row>
    <row r="19" spans="1:8" ht="15">
      <c r="A19" s="5" t="s">
        <v>458</v>
      </c>
      <c r="B19" s="1">
        <v>30</v>
      </c>
      <c r="C19" s="1">
        <v>1</v>
      </c>
      <c r="D19" s="1">
        <v>17</v>
      </c>
      <c r="E19" s="1">
        <v>0</v>
      </c>
      <c r="F19" s="1">
        <v>0</v>
      </c>
      <c r="G19" s="1">
        <v>1</v>
      </c>
      <c r="H19" s="1">
        <f t="shared" si="0"/>
        <v>49</v>
      </c>
    </row>
    <row r="20" spans="1:8" ht="15" thickBot="1">
      <c r="A20" s="7" t="s">
        <v>444</v>
      </c>
      <c r="B20" s="8">
        <f aca="true" t="shared" si="1" ref="B20:H20">$A2:$IV2+$A3:$IV3+$A4:$IV4+$A5:$IV5+$A6:$IV6+$A7:$IV7+$A8:$IV8+$A9:$IV9+$A10:$IV10+$A11:$IV11+$A12:$IV12+$A13:$IV13+$A14:$IV14+$A15:$IV15+$A16:$IV16+$A17:$IV17+$A18:$IV18+$A19:$IV19</f>
        <v>540</v>
      </c>
      <c r="C20" s="8">
        <f t="shared" si="1"/>
        <v>314</v>
      </c>
      <c r="D20" s="8">
        <f t="shared" si="1"/>
        <v>287</v>
      </c>
      <c r="E20" s="8">
        <f t="shared" si="1"/>
        <v>80</v>
      </c>
      <c r="F20" s="8">
        <f t="shared" si="1"/>
        <v>21</v>
      </c>
      <c r="G20" s="8">
        <f t="shared" si="1"/>
        <v>8</v>
      </c>
      <c r="H20" s="8">
        <f t="shared" si="1"/>
        <v>1250</v>
      </c>
    </row>
    <row r="21" spans="1:8" ht="15.75" thickBot="1" thickTop="1">
      <c r="A21" s="9" t="s">
        <v>401</v>
      </c>
      <c r="B21" s="10">
        <v>30.9</v>
      </c>
      <c r="C21" s="10">
        <v>17.9</v>
      </c>
      <c r="D21" s="10">
        <f>20:20/17.5</f>
        <v>16.4</v>
      </c>
      <c r="E21" s="10">
        <v>4.6</v>
      </c>
      <c r="F21" s="10">
        <f>20:20/17.5</f>
        <v>1.2</v>
      </c>
      <c r="G21" s="11">
        <v>0.5</v>
      </c>
      <c r="H21" s="12">
        <v>71.4</v>
      </c>
    </row>
    <row r="22" spans="1:8" ht="13.5">
      <c r="A22" s="13"/>
      <c r="B22" s="13"/>
      <c r="C22" s="13"/>
      <c r="D22" s="13"/>
      <c r="E22" s="13"/>
      <c r="F22" s="13"/>
      <c r="G22" s="13"/>
      <c r="H22" s="14"/>
    </row>
    <row r="23" spans="1:8" ht="13.5">
      <c r="A23" s="4" t="s">
        <v>42</v>
      </c>
      <c r="B23" s="13"/>
      <c r="C23" s="13"/>
      <c r="D23" s="13"/>
      <c r="E23" s="13"/>
      <c r="F23" s="13"/>
      <c r="G23" s="13"/>
      <c r="H23" s="13"/>
    </row>
    <row r="24" spans="1:8" ht="15">
      <c r="A24" s="15" t="s">
        <v>128</v>
      </c>
      <c r="B24" s="13"/>
      <c r="C24" s="13"/>
      <c r="D24" s="13"/>
      <c r="E24" s="13"/>
      <c r="F24" s="13"/>
      <c r="G24" s="13"/>
      <c r="H24" s="13"/>
    </row>
    <row r="25" spans="1:8" ht="13.5">
      <c r="A25" s="13" t="s">
        <v>257</v>
      </c>
      <c r="B25" s="13"/>
      <c r="C25" s="13"/>
      <c r="D25" s="13"/>
      <c r="E25" s="13"/>
      <c r="F25" s="13"/>
      <c r="G25" s="13"/>
      <c r="H25" s="13"/>
    </row>
    <row r="26" spans="1:8" ht="13.5">
      <c r="A26" s="13" t="s">
        <v>344</v>
      </c>
      <c r="B26" s="13"/>
      <c r="C26" s="13"/>
      <c r="D26" s="13"/>
      <c r="E26" s="13"/>
      <c r="F26" s="13"/>
      <c r="G26" s="13"/>
      <c r="H26" s="13"/>
    </row>
    <row r="27" spans="1:8" ht="13.5">
      <c r="A27" s="13" t="s">
        <v>457</v>
      </c>
      <c r="B27" s="13"/>
      <c r="C27" s="13"/>
      <c r="D27" s="13"/>
      <c r="E27" s="13"/>
      <c r="F27" s="13"/>
      <c r="G27" s="13"/>
      <c r="H27" s="13"/>
    </row>
    <row r="28" spans="1:8" ht="13.5">
      <c r="A28" s="13"/>
      <c r="B28" s="13"/>
      <c r="C28" s="13"/>
      <c r="D28" s="13"/>
      <c r="E28" s="13"/>
      <c r="F28" s="13"/>
      <c r="G28" s="13"/>
      <c r="H28" s="13"/>
    </row>
    <row r="29" spans="1:8" ht="13.5">
      <c r="A29" s="13"/>
      <c r="B29" s="13"/>
      <c r="C29" s="13"/>
      <c r="D29" s="13"/>
      <c r="E29" s="13"/>
      <c r="F29" s="13"/>
      <c r="G29" s="13"/>
      <c r="H29" s="13"/>
    </row>
    <row r="30" spans="1:8" ht="13.5">
      <c r="A30" s="13"/>
      <c r="B30" s="13"/>
      <c r="C30" s="13"/>
      <c r="D30" s="13"/>
      <c r="E30" s="13"/>
      <c r="F30" s="13"/>
      <c r="G30" s="13"/>
      <c r="H30" s="13"/>
    </row>
    <row r="31" spans="1:8" ht="13.5">
      <c r="A31" s="13"/>
      <c r="B31" s="13"/>
      <c r="C31" s="13"/>
      <c r="D31" s="13"/>
      <c r="E31" s="13"/>
      <c r="F31" s="13"/>
      <c r="G31" s="13"/>
      <c r="H31" s="13"/>
    </row>
    <row r="32" spans="1:8" ht="13.5">
      <c r="A32" s="13"/>
      <c r="B32" s="13"/>
      <c r="C32" s="13"/>
      <c r="D32" s="13"/>
      <c r="E32" s="13"/>
      <c r="F32" s="13"/>
      <c r="G32" s="13"/>
      <c r="H32" s="13"/>
    </row>
  </sheetData>
  <printOptions/>
  <pageMargins left="0.75" right="0.75" top="1" bottom="1" header="0.5" footer="0.5"/>
  <pageSetup orientation="landscape" paperSize="9"/>
  <headerFooter alignWithMargins="0">
    <oddHeader>&amp;C&amp;"Verdana,Bold"&amp;22ÜZBEGISZTÁN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27" sqref="A27"/>
    </sheetView>
  </sheetViews>
  <sheetFormatPr defaultColWidth="11.00390625" defaultRowHeight="12.75"/>
  <cols>
    <col min="1" max="16384" width="10.75390625" style="4" customWidth="1"/>
  </cols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458</v>
      </c>
      <c r="B2" s="1">
        <v>0</v>
      </c>
      <c r="C2" s="1">
        <v>8</v>
      </c>
      <c r="D2" s="1">
        <v>5</v>
      </c>
      <c r="E2" s="1">
        <v>0</v>
      </c>
      <c r="F2" s="1">
        <v>0</v>
      </c>
      <c r="G2" s="1">
        <v>0</v>
      </c>
      <c r="H2" s="1">
        <f aca="true" t="shared" si="0" ref="H2:H22">B$1:B$65536+C$1:C$65536+D$1:D$65536+E$1:E$65536+F$1:F$65536+G$1:G$65536</f>
        <v>13</v>
      </c>
    </row>
    <row r="3" spans="1:8" ht="13.5">
      <c r="A3" s="5" t="s">
        <v>260</v>
      </c>
      <c r="B3" s="1">
        <v>20</v>
      </c>
      <c r="C3" s="1">
        <v>2</v>
      </c>
      <c r="D3" s="1">
        <v>50</v>
      </c>
      <c r="E3" s="1">
        <v>0</v>
      </c>
      <c r="F3" s="1">
        <v>0</v>
      </c>
      <c r="G3" s="1">
        <v>0</v>
      </c>
      <c r="H3" s="1">
        <f t="shared" si="0"/>
        <v>72</v>
      </c>
    </row>
    <row r="4" spans="1:8" ht="13.5">
      <c r="A4" s="5" t="s">
        <v>261</v>
      </c>
      <c r="B4" s="1">
        <v>0</v>
      </c>
      <c r="C4" s="1">
        <v>26</v>
      </c>
      <c r="D4" s="1">
        <v>13</v>
      </c>
      <c r="E4" s="1">
        <v>0</v>
      </c>
      <c r="F4" s="1">
        <v>0</v>
      </c>
      <c r="G4" s="1">
        <v>0</v>
      </c>
      <c r="H4" s="1">
        <f t="shared" si="0"/>
        <v>39</v>
      </c>
    </row>
    <row r="5" spans="1:8" ht="13.5">
      <c r="A5" s="5" t="s">
        <v>426</v>
      </c>
      <c r="B5" s="1">
        <v>50</v>
      </c>
      <c r="C5" s="1">
        <v>5</v>
      </c>
      <c r="D5" s="1">
        <v>0</v>
      </c>
      <c r="E5" s="1">
        <v>0</v>
      </c>
      <c r="F5" s="1">
        <v>0</v>
      </c>
      <c r="G5" s="1">
        <v>0</v>
      </c>
      <c r="H5" s="1">
        <f t="shared" si="0"/>
        <v>55</v>
      </c>
    </row>
    <row r="6" spans="1:8" ht="13.5">
      <c r="A6" s="5" t="s">
        <v>427</v>
      </c>
      <c r="B6" s="1">
        <v>35</v>
      </c>
      <c r="C6" s="1">
        <v>4</v>
      </c>
      <c r="D6" s="1">
        <v>0</v>
      </c>
      <c r="E6" s="1">
        <v>0</v>
      </c>
      <c r="F6" s="1">
        <v>2</v>
      </c>
      <c r="G6" s="1">
        <v>0</v>
      </c>
      <c r="H6" s="1">
        <f t="shared" si="0"/>
        <v>41</v>
      </c>
    </row>
    <row r="7" spans="1:8" ht="13.5">
      <c r="A7" s="5" t="s">
        <v>428</v>
      </c>
      <c r="B7" s="1">
        <v>35</v>
      </c>
      <c r="C7" s="1">
        <v>42</v>
      </c>
      <c r="D7" s="1">
        <v>3</v>
      </c>
      <c r="E7" s="1">
        <v>0</v>
      </c>
      <c r="F7" s="1">
        <v>0</v>
      </c>
      <c r="G7" s="1">
        <v>0</v>
      </c>
      <c r="H7" s="1">
        <f t="shared" si="0"/>
        <v>80</v>
      </c>
    </row>
    <row r="8" spans="1:8" ht="13.5">
      <c r="A8" s="5" t="s">
        <v>429</v>
      </c>
      <c r="B8" s="1">
        <v>35</v>
      </c>
      <c r="C8" s="1">
        <v>12</v>
      </c>
      <c r="D8" s="6">
        <v>0</v>
      </c>
      <c r="E8" s="1">
        <v>0</v>
      </c>
      <c r="F8" s="1">
        <v>0</v>
      </c>
      <c r="G8" s="1">
        <v>28</v>
      </c>
      <c r="H8" s="1">
        <f t="shared" si="0"/>
        <v>75</v>
      </c>
    </row>
    <row r="9" spans="1:8" ht="13.5">
      <c r="A9" s="5" t="s">
        <v>430</v>
      </c>
      <c r="B9" s="1">
        <v>35</v>
      </c>
      <c r="C9" s="1">
        <v>6</v>
      </c>
      <c r="D9" s="1">
        <v>162</v>
      </c>
      <c r="E9" s="1">
        <v>0</v>
      </c>
      <c r="F9" s="1">
        <v>0</v>
      </c>
      <c r="G9" s="1">
        <v>2</v>
      </c>
      <c r="H9" s="1">
        <f t="shared" si="0"/>
        <v>205</v>
      </c>
    </row>
    <row r="10" spans="1:8" ht="13.5">
      <c r="A10" s="5" t="s">
        <v>431</v>
      </c>
      <c r="B10" s="1">
        <v>35</v>
      </c>
      <c r="C10" s="1">
        <v>15</v>
      </c>
      <c r="D10" s="1">
        <v>6</v>
      </c>
      <c r="E10" s="1">
        <v>2</v>
      </c>
      <c r="F10" s="1">
        <v>1</v>
      </c>
      <c r="G10" s="1">
        <v>0</v>
      </c>
      <c r="H10" s="1">
        <f t="shared" si="0"/>
        <v>59</v>
      </c>
    </row>
    <row r="11" spans="1:8" ht="13.5">
      <c r="A11" s="5" t="s">
        <v>432</v>
      </c>
      <c r="B11" s="1">
        <v>10</v>
      </c>
      <c r="C11" s="1">
        <v>5</v>
      </c>
      <c r="D11" s="1">
        <v>20</v>
      </c>
      <c r="E11" s="1">
        <v>0</v>
      </c>
      <c r="F11" s="1">
        <v>0</v>
      </c>
      <c r="G11" s="1">
        <v>0</v>
      </c>
      <c r="H11" s="1">
        <f t="shared" si="0"/>
        <v>35</v>
      </c>
    </row>
    <row r="12" spans="1:8" ht="13.5">
      <c r="A12" s="5" t="s">
        <v>433</v>
      </c>
      <c r="B12" s="1">
        <v>21</v>
      </c>
      <c r="C12" s="1">
        <v>8</v>
      </c>
      <c r="D12" s="1">
        <v>50</v>
      </c>
      <c r="E12" s="1">
        <v>0</v>
      </c>
      <c r="F12" s="1">
        <v>0</v>
      </c>
      <c r="G12" s="1">
        <v>0</v>
      </c>
      <c r="H12" s="1">
        <f t="shared" si="0"/>
        <v>79</v>
      </c>
    </row>
    <row r="13" spans="1:8" ht="13.5">
      <c r="A13" s="5" t="s">
        <v>434</v>
      </c>
      <c r="B13" s="1">
        <v>10</v>
      </c>
      <c r="C13" s="1">
        <v>5</v>
      </c>
      <c r="D13" s="1">
        <v>50</v>
      </c>
      <c r="E13" s="1">
        <v>0</v>
      </c>
      <c r="F13" s="1">
        <v>0</v>
      </c>
      <c r="G13" s="1">
        <v>0</v>
      </c>
      <c r="H13" s="1">
        <f t="shared" si="0"/>
        <v>65</v>
      </c>
    </row>
    <row r="14" spans="1:8" ht="13.5">
      <c r="A14" s="5" t="s">
        <v>269</v>
      </c>
      <c r="B14" s="1">
        <v>6</v>
      </c>
      <c r="C14" s="1">
        <v>7</v>
      </c>
      <c r="D14" s="1">
        <v>0</v>
      </c>
      <c r="E14" s="1">
        <v>1</v>
      </c>
      <c r="F14" s="1">
        <v>0</v>
      </c>
      <c r="G14" s="1">
        <v>0</v>
      </c>
      <c r="H14" s="1">
        <f t="shared" si="0"/>
        <v>14</v>
      </c>
    </row>
    <row r="15" spans="1:8" ht="13.5">
      <c r="A15" s="5" t="s">
        <v>270</v>
      </c>
      <c r="B15" s="1">
        <v>4</v>
      </c>
      <c r="C15" s="1">
        <v>1</v>
      </c>
      <c r="D15" s="1">
        <v>51</v>
      </c>
      <c r="E15" s="1">
        <v>2</v>
      </c>
      <c r="F15" s="1">
        <v>0</v>
      </c>
      <c r="G15" s="1">
        <v>0</v>
      </c>
      <c r="H15" s="1">
        <f t="shared" si="0"/>
        <v>58</v>
      </c>
    </row>
    <row r="16" spans="1:8" ht="13.5">
      <c r="A16" s="5" t="s">
        <v>271</v>
      </c>
      <c r="B16" s="1">
        <v>20</v>
      </c>
      <c r="C16" s="1">
        <v>12</v>
      </c>
      <c r="D16" s="1">
        <v>15</v>
      </c>
      <c r="E16" s="1">
        <v>0</v>
      </c>
      <c r="F16" s="1">
        <v>4</v>
      </c>
      <c r="G16" s="1">
        <v>0</v>
      </c>
      <c r="H16" s="1">
        <f t="shared" si="0"/>
        <v>51</v>
      </c>
    </row>
    <row r="17" spans="1:8" ht="13.5">
      <c r="A17" s="5" t="s">
        <v>272</v>
      </c>
      <c r="B17" s="1">
        <v>10</v>
      </c>
      <c r="C17" s="1">
        <v>11</v>
      </c>
      <c r="D17" s="1">
        <v>0</v>
      </c>
      <c r="E17" s="1">
        <v>0</v>
      </c>
      <c r="F17" s="1">
        <v>3</v>
      </c>
      <c r="G17" s="1">
        <v>0</v>
      </c>
      <c r="H17" s="1">
        <f t="shared" si="0"/>
        <v>24</v>
      </c>
    </row>
    <row r="18" spans="1:8" ht="13.5">
      <c r="A18" s="5" t="s">
        <v>273</v>
      </c>
      <c r="B18" s="1">
        <v>10</v>
      </c>
      <c r="C18" s="1">
        <v>11</v>
      </c>
      <c r="D18" s="1">
        <v>0</v>
      </c>
      <c r="E18" s="1">
        <v>0</v>
      </c>
      <c r="F18" s="1">
        <v>0</v>
      </c>
      <c r="G18" s="1">
        <v>0</v>
      </c>
      <c r="H18" s="1">
        <f t="shared" si="0"/>
        <v>21</v>
      </c>
    </row>
    <row r="19" spans="1:8" ht="13.5">
      <c r="A19" s="5" t="s">
        <v>274</v>
      </c>
      <c r="B19" s="1">
        <v>10</v>
      </c>
      <c r="C19" s="1">
        <v>6</v>
      </c>
      <c r="D19" s="1">
        <v>39</v>
      </c>
      <c r="E19" s="1">
        <v>0</v>
      </c>
      <c r="F19" s="1">
        <v>0</v>
      </c>
      <c r="G19" s="1">
        <v>0</v>
      </c>
      <c r="H19" s="1">
        <f t="shared" si="0"/>
        <v>55</v>
      </c>
    </row>
    <row r="20" spans="1:8" ht="13.5">
      <c r="A20" s="19" t="s">
        <v>275</v>
      </c>
      <c r="B20" s="8">
        <v>20</v>
      </c>
      <c r="C20" s="8">
        <v>3</v>
      </c>
      <c r="D20" s="8">
        <v>70</v>
      </c>
      <c r="E20" s="8">
        <v>0</v>
      </c>
      <c r="F20" s="8">
        <v>0</v>
      </c>
      <c r="G20" s="8">
        <v>0</v>
      </c>
      <c r="H20" s="8">
        <f t="shared" si="0"/>
        <v>93</v>
      </c>
    </row>
    <row r="21" spans="1:8" ht="13.5">
      <c r="A21" s="19" t="s">
        <v>276</v>
      </c>
      <c r="B21" s="8">
        <v>20</v>
      </c>
      <c r="C21" s="8">
        <v>2</v>
      </c>
      <c r="D21" s="8">
        <v>0</v>
      </c>
      <c r="E21" s="8">
        <v>0</v>
      </c>
      <c r="F21" s="8">
        <v>0</v>
      </c>
      <c r="G21" s="8">
        <v>1</v>
      </c>
      <c r="H21" s="8">
        <f t="shared" si="0"/>
        <v>23</v>
      </c>
    </row>
    <row r="22" spans="1:8" ht="13.5">
      <c r="A22" s="19" t="s">
        <v>277</v>
      </c>
      <c r="B22" s="8">
        <v>30</v>
      </c>
      <c r="C22" s="8">
        <v>3</v>
      </c>
      <c r="D22" s="8">
        <v>72</v>
      </c>
      <c r="E22" s="8">
        <v>0</v>
      </c>
      <c r="F22" s="8">
        <v>0</v>
      </c>
      <c r="G22" s="8">
        <v>0</v>
      </c>
      <c r="H22" s="8">
        <f t="shared" si="0"/>
        <v>105</v>
      </c>
    </row>
    <row r="23" spans="1:8" ht="15" thickBot="1">
      <c r="A23" s="7" t="s">
        <v>444</v>
      </c>
      <c r="B23" s="8">
        <f aca="true" t="shared" si="1" ref="B23:G23">$A2:$IV2+$A3:$IV3+$A4:$IV4+$A5:$IV5+$A6:$IV6+$A7:$IV7+$A8:$IV8+$A9:$IV9+$A10:$IV10+$A11:$IV11+$A12:$IV12+$A13:$IV13+$A14:$IV14+$A15:$IV15+$A16:$IV16+$A17:$IV17+$A18:$IV18+$A19:$IV19+$A20:$IV20+$A21:$IV21+$A22:$IV22</f>
        <v>416</v>
      </c>
      <c r="C23" s="8">
        <f t="shared" si="1"/>
        <v>194</v>
      </c>
      <c r="D23" s="8">
        <f t="shared" si="1"/>
        <v>606</v>
      </c>
      <c r="E23" s="8">
        <f t="shared" si="1"/>
        <v>5</v>
      </c>
      <c r="F23" s="8">
        <f t="shared" si="1"/>
        <v>10</v>
      </c>
      <c r="G23" s="8">
        <f t="shared" si="1"/>
        <v>31</v>
      </c>
      <c r="H23" s="8">
        <v>1262</v>
      </c>
    </row>
    <row r="24" spans="1:8" ht="15.75" thickBot="1" thickTop="1">
      <c r="A24" s="9" t="s">
        <v>401</v>
      </c>
      <c r="B24" s="10">
        <v>20.3</v>
      </c>
      <c r="C24" s="10">
        <v>9.5</v>
      </c>
      <c r="D24" s="10">
        <v>30</v>
      </c>
      <c r="E24" s="10">
        <v>0.2</v>
      </c>
      <c r="F24" s="10">
        <v>0.5</v>
      </c>
      <c r="G24" s="11">
        <v>1.5</v>
      </c>
      <c r="H24" s="12">
        <v>61.6</v>
      </c>
    </row>
    <row r="25" ht="13.5">
      <c r="C25" s="14"/>
    </row>
    <row r="26" ht="13.5">
      <c r="A26" s="4" t="s">
        <v>42</v>
      </c>
    </row>
    <row r="27" ht="15">
      <c r="A27" s="15" t="s">
        <v>150</v>
      </c>
    </row>
    <row r="28" ht="13.5">
      <c r="A28" s="13" t="s">
        <v>278</v>
      </c>
    </row>
    <row r="29" ht="13.5">
      <c r="A29" s="13" t="s">
        <v>343</v>
      </c>
    </row>
    <row r="30" ht="13.5">
      <c r="A30" s="13" t="s">
        <v>149</v>
      </c>
    </row>
  </sheetData>
  <printOptions/>
  <pageMargins left="0.75" right="0.75" top="1" bottom="1" header="0.5" footer="0.5"/>
  <pageSetup orientation="landscape" paperSize="9"/>
  <headerFooter alignWithMargins="0">
    <oddHeader>&amp;C&amp;"Verdana,Bold"&amp;22Tádzsikisztán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E25" sqref="E25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3.5">
      <c r="A2" s="5" t="s">
        <v>129</v>
      </c>
      <c r="B2" s="1">
        <v>8</v>
      </c>
      <c r="C2" s="1">
        <v>35</v>
      </c>
      <c r="D2" s="1">
        <v>4</v>
      </c>
      <c r="E2" s="1">
        <v>0</v>
      </c>
      <c r="F2" s="1">
        <v>4</v>
      </c>
      <c r="G2" s="1">
        <v>12</v>
      </c>
      <c r="H2" s="1">
        <f aca="true" t="shared" si="0" ref="H2:H20">B$1:B$65536+C$1:C$65536+D$1:D$65536+E$1:E$65536+F$1:F$65536+G$1:G$65536</f>
        <v>63</v>
      </c>
    </row>
    <row r="3" spans="1:8" ht="13.5">
      <c r="A3" s="5" t="s">
        <v>130</v>
      </c>
      <c r="B3" s="1">
        <v>55</v>
      </c>
      <c r="C3" s="1">
        <v>7</v>
      </c>
      <c r="D3" s="1">
        <v>2</v>
      </c>
      <c r="E3" s="1">
        <v>0</v>
      </c>
      <c r="F3" s="1">
        <v>1</v>
      </c>
      <c r="G3" s="1">
        <v>4</v>
      </c>
      <c r="H3" s="1">
        <f t="shared" si="0"/>
        <v>69</v>
      </c>
    </row>
    <row r="4" spans="1:8" ht="13.5">
      <c r="A4" s="5" t="s">
        <v>131</v>
      </c>
      <c r="B4" s="1">
        <v>22</v>
      </c>
      <c r="C4" s="1">
        <v>6</v>
      </c>
      <c r="D4" s="1">
        <v>0</v>
      </c>
      <c r="E4" s="1">
        <v>0</v>
      </c>
      <c r="F4" s="1">
        <v>1</v>
      </c>
      <c r="G4" s="1">
        <v>0</v>
      </c>
      <c r="H4" s="1">
        <f t="shared" si="0"/>
        <v>29</v>
      </c>
    </row>
    <row r="5" spans="1:8" ht="13.5">
      <c r="A5" s="5" t="s">
        <v>327</v>
      </c>
      <c r="B5" s="1">
        <v>22</v>
      </c>
      <c r="C5" s="1">
        <v>8</v>
      </c>
      <c r="D5" s="1">
        <v>103</v>
      </c>
      <c r="E5" s="1">
        <v>0</v>
      </c>
      <c r="F5" s="1">
        <v>2</v>
      </c>
      <c r="G5" s="1">
        <v>0</v>
      </c>
      <c r="H5" s="1">
        <f t="shared" si="0"/>
        <v>135</v>
      </c>
    </row>
    <row r="6" spans="1:8" ht="13.5">
      <c r="A6" s="5" t="s">
        <v>328</v>
      </c>
      <c r="B6" s="1">
        <v>22</v>
      </c>
      <c r="C6" s="1">
        <v>49</v>
      </c>
      <c r="D6" s="1">
        <v>23</v>
      </c>
      <c r="E6" s="1">
        <v>0</v>
      </c>
      <c r="F6" s="1">
        <v>6</v>
      </c>
      <c r="G6" s="1">
        <v>0</v>
      </c>
      <c r="H6" s="1">
        <f t="shared" si="0"/>
        <v>100</v>
      </c>
    </row>
    <row r="7" spans="1:8" ht="13.5">
      <c r="A7" s="5" t="s">
        <v>329</v>
      </c>
      <c r="B7" s="1">
        <v>8</v>
      </c>
      <c r="C7" s="1">
        <v>20</v>
      </c>
      <c r="D7" s="1">
        <v>8</v>
      </c>
      <c r="E7" s="1">
        <v>0</v>
      </c>
      <c r="F7" s="1">
        <v>2</v>
      </c>
      <c r="G7" s="1">
        <v>6</v>
      </c>
      <c r="H7" s="1">
        <f t="shared" si="0"/>
        <v>44</v>
      </c>
    </row>
    <row r="8" spans="1:8" ht="13.5">
      <c r="A8" s="5" t="s">
        <v>330</v>
      </c>
      <c r="B8" s="1">
        <v>8</v>
      </c>
      <c r="C8" s="1">
        <v>44</v>
      </c>
      <c r="D8" s="6">
        <v>6</v>
      </c>
      <c r="E8" s="1">
        <v>0</v>
      </c>
      <c r="F8" s="1">
        <v>4</v>
      </c>
      <c r="G8" s="1">
        <v>58</v>
      </c>
      <c r="H8" s="1">
        <f t="shared" si="0"/>
        <v>120</v>
      </c>
    </row>
    <row r="9" spans="1:8" ht="13.5">
      <c r="A9" s="5" t="s">
        <v>331</v>
      </c>
      <c r="B9" s="1">
        <v>8</v>
      </c>
      <c r="C9" s="1">
        <v>14</v>
      </c>
      <c r="D9" s="1">
        <v>21</v>
      </c>
      <c r="E9" s="1">
        <v>0</v>
      </c>
      <c r="F9" s="1">
        <v>0</v>
      </c>
      <c r="G9" s="1">
        <v>0</v>
      </c>
      <c r="H9" s="1">
        <f t="shared" si="0"/>
        <v>43</v>
      </c>
    </row>
    <row r="10" spans="1:8" ht="13.5">
      <c r="A10" s="5" t="s">
        <v>332</v>
      </c>
      <c r="B10" s="1">
        <v>17</v>
      </c>
      <c r="C10" s="1">
        <v>4</v>
      </c>
      <c r="D10" s="1">
        <v>23</v>
      </c>
      <c r="E10" s="1">
        <v>0</v>
      </c>
      <c r="F10" s="1">
        <v>0</v>
      </c>
      <c r="G10" s="1">
        <v>0</v>
      </c>
      <c r="H10" s="1">
        <f t="shared" si="0"/>
        <v>44</v>
      </c>
    </row>
    <row r="11" spans="1:8" ht="13.5">
      <c r="A11" s="5" t="s">
        <v>333</v>
      </c>
      <c r="B11" s="1">
        <v>13</v>
      </c>
      <c r="C11" s="1">
        <v>8</v>
      </c>
      <c r="D11" s="1">
        <v>36</v>
      </c>
      <c r="E11" s="1">
        <v>0</v>
      </c>
      <c r="F11" s="1">
        <v>0</v>
      </c>
      <c r="G11" s="1">
        <v>0</v>
      </c>
      <c r="H11" s="1">
        <f t="shared" si="0"/>
        <v>57</v>
      </c>
    </row>
    <row r="12" spans="1:8" ht="13.5">
      <c r="A12" s="5" t="s">
        <v>334</v>
      </c>
      <c r="B12" s="1">
        <v>13</v>
      </c>
      <c r="C12" s="1">
        <v>16</v>
      </c>
      <c r="D12" s="1">
        <v>17</v>
      </c>
      <c r="E12" s="1">
        <v>0</v>
      </c>
      <c r="F12" s="1">
        <v>0</v>
      </c>
      <c r="G12" s="1">
        <v>3</v>
      </c>
      <c r="H12" s="1">
        <f t="shared" si="0"/>
        <v>49</v>
      </c>
    </row>
    <row r="13" spans="1:8" ht="13.5">
      <c r="A13" s="5" t="s">
        <v>335</v>
      </c>
      <c r="B13" s="1">
        <v>18</v>
      </c>
      <c r="C13" s="1">
        <v>14</v>
      </c>
      <c r="D13" s="1">
        <v>14</v>
      </c>
      <c r="E13" s="1">
        <v>0</v>
      </c>
      <c r="F13" s="1">
        <v>13</v>
      </c>
      <c r="G13" s="1">
        <v>0</v>
      </c>
      <c r="H13" s="1">
        <f t="shared" si="0"/>
        <v>59</v>
      </c>
    </row>
    <row r="14" spans="1:8" ht="13.5">
      <c r="A14" s="5" t="s">
        <v>375</v>
      </c>
      <c r="B14" s="1">
        <v>18</v>
      </c>
      <c r="C14" s="1">
        <v>11</v>
      </c>
      <c r="D14" s="1">
        <v>18</v>
      </c>
      <c r="E14" s="1">
        <v>0</v>
      </c>
      <c r="F14" s="1">
        <v>0</v>
      </c>
      <c r="G14" s="1">
        <v>0</v>
      </c>
      <c r="H14" s="1">
        <f t="shared" si="0"/>
        <v>47</v>
      </c>
    </row>
    <row r="15" spans="1:8" ht="13.5">
      <c r="A15" s="5" t="s">
        <v>171</v>
      </c>
      <c r="B15" s="1">
        <v>24</v>
      </c>
      <c r="C15" s="1">
        <v>11</v>
      </c>
      <c r="D15" s="1">
        <v>15</v>
      </c>
      <c r="E15" s="1">
        <v>7</v>
      </c>
      <c r="F15" s="1">
        <v>3</v>
      </c>
      <c r="G15" s="1">
        <v>0</v>
      </c>
      <c r="H15" s="1">
        <f t="shared" si="0"/>
        <v>60</v>
      </c>
    </row>
    <row r="16" spans="1:8" ht="13.5">
      <c r="A16" s="5" t="s">
        <v>172</v>
      </c>
      <c r="B16" s="1">
        <v>24</v>
      </c>
      <c r="C16" s="1">
        <v>15</v>
      </c>
      <c r="D16" s="1">
        <v>0</v>
      </c>
      <c r="E16" s="1">
        <v>8</v>
      </c>
      <c r="F16" s="1">
        <v>0</v>
      </c>
      <c r="G16" s="1">
        <v>0</v>
      </c>
      <c r="H16" s="1">
        <f t="shared" si="0"/>
        <v>47</v>
      </c>
    </row>
    <row r="17" spans="1:8" ht="13.5">
      <c r="A17" s="5" t="s">
        <v>173</v>
      </c>
      <c r="B17" s="1">
        <v>24</v>
      </c>
      <c r="C17" s="1">
        <v>21</v>
      </c>
      <c r="D17" s="1">
        <v>15</v>
      </c>
      <c r="E17" s="1">
        <v>0</v>
      </c>
      <c r="F17" s="1">
        <v>1</v>
      </c>
      <c r="G17" s="1">
        <v>10</v>
      </c>
      <c r="H17" s="1">
        <f t="shared" si="0"/>
        <v>71</v>
      </c>
    </row>
    <row r="18" spans="1:8" ht="13.5">
      <c r="A18" s="5" t="s">
        <v>174</v>
      </c>
      <c r="B18" s="1">
        <v>24</v>
      </c>
      <c r="C18" s="1">
        <v>28</v>
      </c>
      <c r="D18" s="1">
        <v>31</v>
      </c>
      <c r="E18" s="1">
        <v>0</v>
      </c>
      <c r="F18" s="1">
        <v>6</v>
      </c>
      <c r="G18" s="1">
        <v>5</v>
      </c>
      <c r="H18" s="1">
        <f t="shared" si="0"/>
        <v>94</v>
      </c>
    </row>
    <row r="19" spans="1:8" ht="13.5">
      <c r="A19" s="5" t="s">
        <v>175</v>
      </c>
      <c r="B19" s="1">
        <v>9</v>
      </c>
      <c r="C19" s="1">
        <v>41</v>
      </c>
      <c r="D19" s="1">
        <v>6</v>
      </c>
      <c r="E19" s="1">
        <v>0</v>
      </c>
      <c r="F19" s="1">
        <v>7</v>
      </c>
      <c r="G19" s="1">
        <v>0</v>
      </c>
      <c r="H19" s="1">
        <f t="shared" si="0"/>
        <v>63</v>
      </c>
    </row>
    <row r="20" spans="1:8" ht="15">
      <c r="A20" s="19" t="s">
        <v>199</v>
      </c>
      <c r="B20" s="8">
        <v>9</v>
      </c>
      <c r="C20" s="8">
        <v>9</v>
      </c>
      <c r="D20" s="8">
        <v>0</v>
      </c>
      <c r="E20" s="8">
        <v>0</v>
      </c>
      <c r="F20" s="8">
        <v>0</v>
      </c>
      <c r="G20" s="8">
        <v>5</v>
      </c>
      <c r="H20" s="8">
        <f t="shared" si="0"/>
        <v>23</v>
      </c>
    </row>
    <row r="21" spans="1:8" ht="15" thickBot="1">
      <c r="A21" s="7" t="s">
        <v>444</v>
      </c>
      <c r="B21" s="8">
        <f aca="true" t="shared" si="1" ref="B21:H21">$A2:$IV2+$A3:$IV3+$A4:$IV4+$A5:$IV5+$A6:$IV6+$A7:$IV7+$A8:$IV8+$A9:$IV9+$A10:$IV10+$A11:$IV11+$A12:$IV12+$A13:$IV13+$A14:$IV14+$A15:$IV15+$A16:$IV16+$A17:$IV17+$A18:$IV18+$A19:$IV19+$A20:$IV20</f>
        <v>346</v>
      </c>
      <c r="C21" s="8">
        <f t="shared" si="1"/>
        <v>361</v>
      </c>
      <c r="D21" s="8">
        <f t="shared" si="1"/>
        <v>342</v>
      </c>
      <c r="E21" s="8">
        <f t="shared" si="1"/>
        <v>15</v>
      </c>
      <c r="F21" s="8">
        <f t="shared" si="1"/>
        <v>50</v>
      </c>
      <c r="G21" s="8">
        <f t="shared" si="1"/>
        <v>103</v>
      </c>
      <c r="H21" s="8">
        <f t="shared" si="1"/>
        <v>1217</v>
      </c>
    </row>
    <row r="22" spans="1:8" ht="15.75" thickBot="1" thickTop="1">
      <c r="A22" s="9" t="s">
        <v>401</v>
      </c>
      <c r="B22" s="10">
        <v>18.7</v>
      </c>
      <c r="C22" s="10">
        <v>19.5</v>
      </c>
      <c r="D22" s="10">
        <v>18.5</v>
      </c>
      <c r="E22" s="10">
        <v>0.8</v>
      </c>
      <c r="F22" s="10">
        <v>2.7</v>
      </c>
      <c r="G22" s="11">
        <v>5.6</v>
      </c>
      <c r="H22" s="12">
        <v>65.8</v>
      </c>
    </row>
    <row r="24" ht="13.5">
      <c r="A24" s="4" t="s">
        <v>42</v>
      </c>
    </row>
    <row r="25" ht="15">
      <c r="A25" s="15" t="s">
        <v>176</v>
      </c>
    </row>
    <row r="26" ht="13.5">
      <c r="A26" s="13" t="s">
        <v>200</v>
      </c>
    </row>
    <row r="27" ht="13.5">
      <c r="A27" s="13" t="s">
        <v>343</v>
      </c>
    </row>
    <row r="28" ht="13.5">
      <c r="A28" s="13" t="s">
        <v>217</v>
      </c>
    </row>
  </sheetData>
  <printOptions/>
  <pageMargins left="0.75" right="0.75" top="1" bottom="1" header="0.5" footer="0.5"/>
  <pageSetup orientation="landscape" paperSize="9"/>
  <headerFooter alignWithMargins="0">
    <oddHeader>&amp;C&amp;"Verdana,Bold"&amp;22Kirgízia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49">
      <selection activeCell="G75" sqref="G75"/>
    </sheetView>
  </sheetViews>
  <sheetFormatPr defaultColWidth="11.00390625" defaultRowHeight="12.75"/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199</v>
      </c>
      <c r="B2" s="1">
        <v>0</v>
      </c>
      <c r="C2" s="1">
        <v>11</v>
      </c>
      <c r="D2" s="1">
        <v>13</v>
      </c>
      <c r="E2" s="1">
        <v>0</v>
      </c>
      <c r="F2" s="1">
        <v>0</v>
      </c>
      <c r="G2" s="1">
        <v>0</v>
      </c>
      <c r="H2" s="1">
        <f aca="true" t="shared" si="0" ref="H2:H33">B$1:B$65536+C$1:C$65536+D$1:D$65536+E$1:E$65536+F$1:F$65536+G$1:G$65536</f>
        <v>24</v>
      </c>
    </row>
    <row r="3" spans="1:8" ht="13.5">
      <c r="A3" s="5" t="s">
        <v>201</v>
      </c>
      <c r="B3" s="1">
        <v>16</v>
      </c>
      <c r="C3" s="1">
        <v>14</v>
      </c>
      <c r="D3" s="1">
        <v>1</v>
      </c>
      <c r="E3" s="1">
        <v>0</v>
      </c>
      <c r="F3" s="1">
        <v>1</v>
      </c>
      <c r="G3" s="1">
        <v>0</v>
      </c>
      <c r="H3" s="1">
        <f t="shared" si="0"/>
        <v>32</v>
      </c>
    </row>
    <row r="4" spans="1:8" ht="13.5">
      <c r="A4" s="5" t="s">
        <v>202</v>
      </c>
      <c r="B4" s="1">
        <v>16</v>
      </c>
      <c r="C4" s="1">
        <v>19</v>
      </c>
      <c r="D4" s="1">
        <v>70</v>
      </c>
      <c r="E4" s="1">
        <v>0</v>
      </c>
      <c r="F4" s="1">
        <v>2</v>
      </c>
      <c r="G4" s="1">
        <v>7</v>
      </c>
      <c r="H4" s="1">
        <f t="shared" si="0"/>
        <v>114</v>
      </c>
    </row>
    <row r="5" spans="1:8" ht="13.5">
      <c r="A5" s="5" t="s">
        <v>203</v>
      </c>
      <c r="B5" s="1">
        <v>16</v>
      </c>
      <c r="C5" s="1">
        <v>16</v>
      </c>
      <c r="D5" s="1">
        <v>1</v>
      </c>
      <c r="E5" s="1">
        <v>0</v>
      </c>
      <c r="F5" s="1">
        <v>2</v>
      </c>
      <c r="G5" s="1">
        <v>12</v>
      </c>
      <c r="H5" s="1">
        <f t="shared" si="0"/>
        <v>47</v>
      </c>
    </row>
    <row r="6" spans="1:8" ht="13.5">
      <c r="A6" s="5" t="s">
        <v>204</v>
      </c>
      <c r="B6" s="1">
        <v>0</v>
      </c>
      <c r="C6" s="1">
        <v>28</v>
      </c>
      <c r="D6" s="1">
        <v>77</v>
      </c>
      <c r="E6" s="1">
        <v>0</v>
      </c>
      <c r="F6" s="1">
        <v>1</v>
      </c>
      <c r="G6" s="1">
        <v>0</v>
      </c>
      <c r="H6" s="1">
        <f t="shared" si="0"/>
        <v>106</v>
      </c>
    </row>
    <row r="7" spans="1:8" ht="13.5">
      <c r="A7" s="5" t="s">
        <v>205</v>
      </c>
      <c r="B7" s="1">
        <v>32</v>
      </c>
      <c r="C7" s="1">
        <v>5</v>
      </c>
      <c r="D7" s="1">
        <v>14</v>
      </c>
      <c r="E7" s="1">
        <v>50</v>
      </c>
      <c r="F7" s="1">
        <v>1</v>
      </c>
      <c r="G7" s="1">
        <v>0</v>
      </c>
      <c r="H7" s="1">
        <f t="shared" si="0"/>
        <v>102</v>
      </c>
    </row>
    <row r="8" spans="1:8" ht="13.5">
      <c r="A8" s="5" t="s">
        <v>206</v>
      </c>
      <c r="B8" s="1">
        <v>0</v>
      </c>
      <c r="C8" s="1">
        <v>29</v>
      </c>
      <c r="D8" s="32">
        <v>96</v>
      </c>
      <c r="E8" s="1">
        <v>10</v>
      </c>
      <c r="F8" s="1">
        <v>1</v>
      </c>
      <c r="G8" s="1">
        <v>0</v>
      </c>
      <c r="H8" s="1">
        <f t="shared" si="0"/>
        <v>136</v>
      </c>
    </row>
    <row r="9" spans="1:8" ht="13.5">
      <c r="A9" s="5" t="s">
        <v>207</v>
      </c>
      <c r="B9" s="1">
        <v>27</v>
      </c>
      <c r="C9" s="1">
        <v>17</v>
      </c>
      <c r="D9" s="1">
        <v>16</v>
      </c>
      <c r="E9" s="1">
        <v>14</v>
      </c>
      <c r="F9" s="1">
        <v>1</v>
      </c>
      <c r="G9" s="1">
        <v>0</v>
      </c>
      <c r="H9" s="1">
        <f t="shared" si="0"/>
        <v>75</v>
      </c>
    </row>
    <row r="10" spans="1:8" ht="13.5">
      <c r="A10" s="5" t="s">
        <v>208</v>
      </c>
      <c r="B10" s="1">
        <v>27</v>
      </c>
      <c r="C10" s="1">
        <v>15</v>
      </c>
      <c r="D10" s="1">
        <v>1</v>
      </c>
      <c r="E10" s="1">
        <v>0</v>
      </c>
      <c r="F10" s="1">
        <v>0</v>
      </c>
      <c r="G10" s="1">
        <v>1</v>
      </c>
      <c r="H10" s="1">
        <f t="shared" si="0"/>
        <v>44</v>
      </c>
    </row>
    <row r="11" spans="1:8" ht="13.5">
      <c r="A11" s="5" t="s">
        <v>209</v>
      </c>
      <c r="B11" s="1">
        <v>16</v>
      </c>
      <c r="C11" s="1">
        <v>22</v>
      </c>
      <c r="D11" s="1">
        <v>13</v>
      </c>
      <c r="E11" s="1">
        <v>11</v>
      </c>
      <c r="F11" s="1">
        <v>1</v>
      </c>
      <c r="G11" s="1">
        <v>0</v>
      </c>
      <c r="H11" s="1">
        <f t="shared" si="0"/>
        <v>63</v>
      </c>
    </row>
    <row r="12" spans="1:8" ht="13.5">
      <c r="A12" s="5" t="s">
        <v>210</v>
      </c>
      <c r="B12" s="1">
        <v>16</v>
      </c>
      <c r="C12" s="1">
        <v>5</v>
      </c>
      <c r="D12" s="1">
        <v>50</v>
      </c>
      <c r="E12" s="1">
        <v>0</v>
      </c>
      <c r="F12" s="1">
        <v>1</v>
      </c>
      <c r="G12" s="1">
        <v>1</v>
      </c>
      <c r="H12" s="1">
        <f t="shared" si="0"/>
        <v>73</v>
      </c>
    </row>
    <row r="13" spans="1:8" ht="13.5">
      <c r="A13" s="5" t="s">
        <v>211</v>
      </c>
      <c r="B13" s="1">
        <v>37</v>
      </c>
      <c r="C13" s="1">
        <v>13</v>
      </c>
      <c r="D13" s="1">
        <v>1</v>
      </c>
      <c r="E13" s="1">
        <v>19</v>
      </c>
      <c r="F13" s="1">
        <v>0</v>
      </c>
      <c r="G13" s="1">
        <v>0</v>
      </c>
      <c r="H13" s="1">
        <f t="shared" si="0"/>
        <v>70</v>
      </c>
    </row>
    <row r="14" spans="1:8" ht="13.5">
      <c r="A14" s="5" t="s">
        <v>212</v>
      </c>
      <c r="B14" s="1">
        <v>14</v>
      </c>
      <c r="C14" s="1">
        <v>16</v>
      </c>
      <c r="D14" s="1">
        <v>6</v>
      </c>
      <c r="E14" s="1">
        <v>25</v>
      </c>
      <c r="F14" s="1">
        <v>0</v>
      </c>
      <c r="G14" s="1">
        <v>12</v>
      </c>
      <c r="H14" s="1">
        <f t="shared" si="0"/>
        <v>73</v>
      </c>
    </row>
    <row r="15" spans="1:8" ht="13.5">
      <c r="A15" s="5" t="s">
        <v>213</v>
      </c>
      <c r="B15" s="1">
        <v>14</v>
      </c>
      <c r="C15" s="1">
        <v>14</v>
      </c>
      <c r="D15" s="1">
        <v>2</v>
      </c>
      <c r="E15" s="1">
        <v>9</v>
      </c>
      <c r="F15" s="1">
        <v>0</v>
      </c>
      <c r="G15" s="1">
        <v>0</v>
      </c>
      <c r="H15" s="1">
        <f t="shared" si="0"/>
        <v>39</v>
      </c>
    </row>
    <row r="16" spans="1:8" ht="13.5">
      <c r="A16" s="5" t="s">
        <v>214</v>
      </c>
      <c r="B16" s="1">
        <v>14</v>
      </c>
      <c r="C16" s="1">
        <v>13</v>
      </c>
      <c r="D16" s="1">
        <v>8</v>
      </c>
      <c r="E16" s="1">
        <v>0</v>
      </c>
      <c r="F16" s="1">
        <v>0</v>
      </c>
      <c r="G16" s="1">
        <v>0</v>
      </c>
      <c r="H16" s="1">
        <f t="shared" si="0"/>
        <v>35</v>
      </c>
    </row>
    <row r="17" spans="1:8" ht="13.5">
      <c r="A17" s="5" t="s">
        <v>215</v>
      </c>
      <c r="B17" s="1">
        <v>16</v>
      </c>
      <c r="C17" s="1">
        <v>10</v>
      </c>
      <c r="D17" s="1">
        <v>8</v>
      </c>
      <c r="E17" s="1">
        <v>0</v>
      </c>
      <c r="F17" s="1">
        <v>0</v>
      </c>
      <c r="G17" s="1">
        <v>2</v>
      </c>
      <c r="H17" s="1">
        <f t="shared" si="0"/>
        <v>36</v>
      </c>
    </row>
    <row r="18" spans="1:8" ht="13.5">
      <c r="A18" s="5" t="s">
        <v>216</v>
      </c>
      <c r="B18" s="1">
        <v>22</v>
      </c>
      <c r="C18" s="1">
        <v>11</v>
      </c>
      <c r="D18" s="1">
        <v>11</v>
      </c>
      <c r="E18" s="1">
        <v>30</v>
      </c>
      <c r="F18" s="1">
        <v>2</v>
      </c>
      <c r="G18" s="1">
        <v>0</v>
      </c>
      <c r="H18" s="1">
        <f t="shared" si="0"/>
        <v>76</v>
      </c>
    </row>
    <row r="19" spans="1:8" ht="13.5">
      <c r="A19" s="5" t="s">
        <v>459</v>
      </c>
      <c r="B19" s="1">
        <v>18</v>
      </c>
      <c r="C19" s="1">
        <v>8</v>
      </c>
      <c r="D19" s="1">
        <v>3</v>
      </c>
      <c r="E19" s="1">
        <v>25</v>
      </c>
      <c r="F19" s="1">
        <v>1</v>
      </c>
      <c r="G19" s="1">
        <v>4</v>
      </c>
      <c r="H19" s="1">
        <f t="shared" si="0"/>
        <v>59</v>
      </c>
    </row>
    <row r="20" spans="1:8" ht="13.5">
      <c r="A20" s="5" t="s">
        <v>460</v>
      </c>
      <c r="B20" s="1">
        <v>18</v>
      </c>
      <c r="C20" s="1">
        <v>26</v>
      </c>
      <c r="D20" s="1">
        <v>64</v>
      </c>
      <c r="E20" s="1">
        <v>0</v>
      </c>
      <c r="F20" s="1">
        <v>1</v>
      </c>
      <c r="G20" s="1">
        <v>0</v>
      </c>
      <c r="H20" s="1">
        <f t="shared" si="0"/>
        <v>109</v>
      </c>
    </row>
    <row r="21" spans="1:8" ht="13.5">
      <c r="A21" s="5" t="s">
        <v>33</v>
      </c>
      <c r="B21" s="1">
        <v>20</v>
      </c>
      <c r="C21" s="1">
        <v>10</v>
      </c>
      <c r="D21" s="1">
        <v>10</v>
      </c>
      <c r="E21" s="1">
        <v>7</v>
      </c>
      <c r="F21" s="1">
        <v>0</v>
      </c>
      <c r="G21" s="1">
        <v>10</v>
      </c>
      <c r="H21" s="1">
        <f t="shared" si="0"/>
        <v>57</v>
      </c>
    </row>
    <row r="22" spans="1:8" ht="13.5">
      <c r="A22" s="5" t="s">
        <v>461</v>
      </c>
      <c r="B22" s="1">
        <v>20</v>
      </c>
      <c r="C22" s="1">
        <v>31</v>
      </c>
      <c r="D22" s="1">
        <v>0</v>
      </c>
      <c r="E22" s="1">
        <v>10</v>
      </c>
      <c r="F22" s="1">
        <v>0</v>
      </c>
      <c r="G22" s="1">
        <v>0</v>
      </c>
      <c r="H22" s="1">
        <f t="shared" si="0"/>
        <v>61</v>
      </c>
    </row>
    <row r="23" spans="1:8" ht="13.5">
      <c r="A23" s="5" t="s">
        <v>462</v>
      </c>
      <c r="B23" s="1">
        <v>20</v>
      </c>
      <c r="C23" s="1">
        <v>17</v>
      </c>
      <c r="D23" s="1">
        <v>6</v>
      </c>
      <c r="E23" s="1">
        <v>0</v>
      </c>
      <c r="F23" s="1">
        <v>0</v>
      </c>
      <c r="G23" s="1">
        <v>0</v>
      </c>
      <c r="H23" s="1">
        <f t="shared" si="0"/>
        <v>43</v>
      </c>
    </row>
    <row r="24" spans="1:8" ht="13.5">
      <c r="A24" s="5" t="s">
        <v>463</v>
      </c>
      <c r="B24" s="1">
        <v>0</v>
      </c>
      <c r="C24" s="1">
        <v>25</v>
      </c>
      <c r="D24" s="1">
        <v>0</v>
      </c>
      <c r="E24" s="1">
        <v>2</v>
      </c>
      <c r="F24" s="1">
        <v>0</v>
      </c>
      <c r="G24" s="1">
        <v>0</v>
      </c>
      <c r="H24" s="1">
        <f t="shared" si="0"/>
        <v>27</v>
      </c>
    </row>
    <row r="25" spans="1:8" ht="13.5">
      <c r="A25" s="5" t="s">
        <v>464</v>
      </c>
      <c r="B25" s="1">
        <v>19</v>
      </c>
      <c r="C25" s="1">
        <v>26</v>
      </c>
      <c r="D25" s="1">
        <v>36</v>
      </c>
      <c r="E25" s="1">
        <v>32</v>
      </c>
      <c r="F25" s="1">
        <v>0</v>
      </c>
      <c r="G25" s="1">
        <v>0</v>
      </c>
      <c r="H25" s="1">
        <f t="shared" si="0"/>
        <v>113</v>
      </c>
    </row>
    <row r="26" spans="1:8" ht="13.5">
      <c r="A26" s="5" t="s">
        <v>465</v>
      </c>
      <c r="B26" s="1">
        <v>0</v>
      </c>
      <c r="C26" s="1">
        <v>21</v>
      </c>
      <c r="D26" s="1">
        <v>40</v>
      </c>
      <c r="E26" s="1">
        <v>27</v>
      </c>
      <c r="F26" s="1">
        <v>0</v>
      </c>
      <c r="G26" s="1">
        <v>0</v>
      </c>
      <c r="H26" s="1">
        <f t="shared" si="0"/>
        <v>88</v>
      </c>
    </row>
    <row r="27" spans="1:8" ht="13.5">
      <c r="A27" s="5" t="s">
        <v>466</v>
      </c>
      <c r="B27" s="1">
        <v>36</v>
      </c>
      <c r="C27" s="1">
        <v>28</v>
      </c>
      <c r="D27" s="1">
        <v>120</v>
      </c>
      <c r="E27" s="1">
        <v>0</v>
      </c>
      <c r="F27" s="1">
        <v>0</v>
      </c>
      <c r="G27" s="1">
        <v>2</v>
      </c>
      <c r="H27" s="1">
        <f t="shared" si="0"/>
        <v>186</v>
      </c>
    </row>
    <row r="28" spans="1:8" ht="13.5">
      <c r="A28" s="5" t="s">
        <v>467</v>
      </c>
      <c r="B28" s="1">
        <v>18</v>
      </c>
      <c r="C28" s="1">
        <v>36</v>
      </c>
      <c r="D28" s="1">
        <v>10</v>
      </c>
      <c r="E28" s="1">
        <v>14</v>
      </c>
      <c r="F28" s="1">
        <v>0</v>
      </c>
      <c r="G28" s="1">
        <v>7</v>
      </c>
      <c r="H28" s="1">
        <f t="shared" si="0"/>
        <v>85</v>
      </c>
    </row>
    <row r="29" spans="1:8" ht="13.5">
      <c r="A29" s="5" t="s">
        <v>468</v>
      </c>
      <c r="B29" s="1">
        <v>18</v>
      </c>
      <c r="C29" s="1">
        <v>1</v>
      </c>
      <c r="D29" s="1">
        <v>4</v>
      </c>
      <c r="E29" s="1">
        <v>0</v>
      </c>
      <c r="F29" s="1">
        <v>0</v>
      </c>
      <c r="G29" s="1">
        <v>0</v>
      </c>
      <c r="H29" s="1">
        <f t="shared" si="0"/>
        <v>23</v>
      </c>
    </row>
    <row r="30" spans="1:8" ht="13.5">
      <c r="A30" s="5" t="s">
        <v>469</v>
      </c>
      <c r="B30" s="1">
        <v>0</v>
      </c>
      <c r="C30" s="1">
        <v>62</v>
      </c>
      <c r="D30" s="1">
        <v>62</v>
      </c>
      <c r="E30" s="1">
        <v>0</v>
      </c>
      <c r="F30" s="1">
        <v>0</v>
      </c>
      <c r="G30" s="1">
        <v>14</v>
      </c>
      <c r="H30" s="1">
        <f t="shared" si="0"/>
        <v>138</v>
      </c>
    </row>
    <row r="31" spans="1:8" ht="13.5">
      <c r="A31" s="5" t="s">
        <v>470</v>
      </c>
      <c r="B31" s="1">
        <v>33</v>
      </c>
      <c r="C31" s="1">
        <v>65</v>
      </c>
      <c r="D31" s="1">
        <v>16</v>
      </c>
      <c r="E31" s="1">
        <v>0</v>
      </c>
      <c r="F31" s="1">
        <v>3</v>
      </c>
      <c r="G31" s="1">
        <v>6</v>
      </c>
      <c r="H31" s="1">
        <f>B:B+C:C+D:D+E:E+F:F+G:G</f>
        <v>123</v>
      </c>
    </row>
    <row r="32" spans="1:8" ht="13.5">
      <c r="A32" s="5" t="s">
        <v>471</v>
      </c>
      <c r="B32" s="1">
        <v>33</v>
      </c>
      <c r="C32" s="1">
        <v>75</v>
      </c>
      <c r="D32" s="1">
        <v>90</v>
      </c>
      <c r="E32" s="1">
        <v>0</v>
      </c>
      <c r="F32" s="1">
        <v>2</v>
      </c>
      <c r="G32" s="1">
        <v>70</v>
      </c>
      <c r="H32" s="1">
        <f t="shared" si="0"/>
        <v>270</v>
      </c>
    </row>
    <row r="33" spans="1:8" ht="13.5">
      <c r="A33" s="5" t="s">
        <v>12</v>
      </c>
      <c r="B33" s="1">
        <v>33</v>
      </c>
      <c r="C33" s="1">
        <v>53</v>
      </c>
      <c r="D33" s="1">
        <v>103</v>
      </c>
      <c r="E33" s="1">
        <v>56</v>
      </c>
      <c r="F33" s="1">
        <v>0</v>
      </c>
      <c r="G33" s="1">
        <v>0</v>
      </c>
      <c r="H33" s="1">
        <f t="shared" si="0"/>
        <v>245</v>
      </c>
    </row>
    <row r="34" spans="1:8" ht="13.5">
      <c r="A34" s="5" t="s">
        <v>13</v>
      </c>
      <c r="B34" s="1">
        <v>33</v>
      </c>
      <c r="C34" s="1">
        <v>56</v>
      </c>
      <c r="D34" s="1">
        <v>14</v>
      </c>
      <c r="E34" s="1">
        <v>0</v>
      </c>
      <c r="F34" s="1">
        <v>0</v>
      </c>
      <c r="G34" s="1">
        <v>26</v>
      </c>
      <c r="H34" s="1">
        <f aca="true" t="shared" si="1" ref="H34:H64">B$1:B$65536+C$1:C$65536+D$1:D$65536+E$1:E$65536+F$1:F$65536+G$1:G$65536</f>
        <v>129</v>
      </c>
    </row>
    <row r="35" spans="1:8" ht="13.5">
      <c r="A35" s="5" t="s">
        <v>14</v>
      </c>
      <c r="B35" s="1">
        <v>0</v>
      </c>
      <c r="C35" s="1">
        <v>24</v>
      </c>
      <c r="D35" s="1">
        <v>27</v>
      </c>
      <c r="E35" s="1">
        <v>0</v>
      </c>
      <c r="F35" s="1">
        <v>0</v>
      </c>
      <c r="G35" s="1">
        <v>0</v>
      </c>
      <c r="H35" s="1">
        <f t="shared" si="1"/>
        <v>51</v>
      </c>
    </row>
    <row r="36" spans="1:8" ht="13.5">
      <c r="A36" s="5" t="s">
        <v>15</v>
      </c>
      <c r="B36" s="1">
        <v>11</v>
      </c>
      <c r="C36" s="1">
        <v>28</v>
      </c>
      <c r="D36" s="1">
        <v>161</v>
      </c>
      <c r="E36" s="1">
        <v>0</v>
      </c>
      <c r="F36" s="1">
        <v>0</v>
      </c>
      <c r="G36" s="1">
        <v>0</v>
      </c>
      <c r="H36" s="1">
        <f t="shared" si="1"/>
        <v>200</v>
      </c>
    </row>
    <row r="37" spans="1:8" ht="13.5">
      <c r="A37" s="5" t="s">
        <v>16</v>
      </c>
      <c r="B37" s="1">
        <v>11</v>
      </c>
      <c r="C37" s="1">
        <v>17</v>
      </c>
      <c r="D37" s="1">
        <v>16</v>
      </c>
      <c r="E37" s="1">
        <v>13</v>
      </c>
      <c r="F37" s="1">
        <v>0</v>
      </c>
      <c r="G37" s="1">
        <v>0</v>
      </c>
      <c r="H37" s="1">
        <f t="shared" si="1"/>
        <v>57</v>
      </c>
    </row>
    <row r="38" spans="1:8" ht="13.5">
      <c r="A38" s="5" t="s">
        <v>17</v>
      </c>
      <c r="B38" s="1">
        <v>7</v>
      </c>
      <c r="C38" s="1">
        <v>10</v>
      </c>
      <c r="D38" s="1">
        <v>12</v>
      </c>
      <c r="E38" s="1">
        <v>0</v>
      </c>
      <c r="F38" s="1">
        <v>0</v>
      </c>
      <c r="G38" s="1">
        <v>0</v>
      </c>
      <c r="H38" s="1">
        <f t="shared" si="1"/>
        <v>29</v>
      </c>
    </row>
    <row r="39" spans="1:8" ht="13.5">
      <c r="A39" s="5" t="s">
        <v>18</v>
      </c>
      <c r="B39" s="1">
        <v>7</v>
      </c>
      <c r="C39" s="1">
        <v>8</v>
      </c>
      <c r="D39" s="1">
        <v>40</v>
      </c>
      <c r="E39" s="1">
        <v>0</v>
      </c>
      <c r="F39" s="1">
        <v>0</v>
      </c>
      <c r="G39" s="1">
        <v>0</v>
      </c>
      <c r="H39" s="1">
        <f t="shared" si="1"/>
        <v>55</v>
      </c>
    </row>
    <row r="40" spans="1:8" ht="13.5">
      <c r="A40" s="5" t="s">
        <v>19</v>
      </c>
      <c r="B40" s="1">
        <v>18</v>
      </c>
      <c r="C40" s="1">
        <v>25</v>
      </c>
      <c r="D40" s="1">
        <v>99</v>
      </c>
      <c r="E40" s="1">
        <v>0</v>
      </c>
      <c r="F40" s="1">
        <v>3</v>
      </c>
      <c r="G40" s="1">
        <v>5</v>
      </c>
      <c r="H40" s="1">
        <f t="shared" si="1"/>
        <v>150</v>
      </c>
    </row>
    <row r="41" spans="1:8" ht="13.5">
      <c r="A41" s="5" t="s">
        <v>20</v>
      </c>
      <c r="B41" s="1">
        <v>12</v>
      </c>
      <c r="C41" s="1">
        <v>4</v>
      </c>
      <c r="D41" s="1">
        <v>0</v>
      </c>
      <c r="E41" s="1">
        <v>0</v>
      </c>
      <c r="F41" s="1">
        <v>0</v>
      </c>
      <c r="G41" s="1">
        <v>0</v>
      </c>
      <c r="H41" s="1">
        <f t="shared" si="1"/>
        <v>16</v>
      </c>
    </row>
    <row r="42" spans="1:8" ht="13.5">
      <c r="A42" s="5" t="s">
        <v>243</v>
      </c>
      <c r="B42" s="1">
        <v>0</v>
      </c>
      <c r="C42" s="1">
        <v>31</v>
      </c>
      <c r="D42" s="1">
        <v>6</v>
      </c>
      <c r="E42" s="1">
        <v>0</v>
      </c>
      <c r="F42" s="1">
        <v>0</v>
      </c>
      <c r="G42" s="1">
        <v>35</v>
      </c>
      <c r="H42" s="1">
        <f t="shared" si="1"/>
        <v>72</v>
      </c>
    </row>
    <row r="43" spans="1:8" ht="13.5">
      <c r="A43" s="19" t="s">
        <v>244</v>
      </c>
      <c r="B43" s="8">
        <v>24</v>
      </c>
      <c r="C43" s="8">
        <v>5</v>
      </c>
      <c r="D43" s="8">
        <v>3</v>
      </c>
      <c r="E43" s="8">
        <v>0</v>
      </c>
      <c r="F43" s="8">
        <v>0</v>
      </c>
      <c r="G43" s="8">
        <v>215</v>
      </c>
      <c r="H43" s="8">
        <f t="shared" si="1"/>
        <v>247</v>
      </c>
    </row>
    <row r="44" spans="1:8" ht="13.5">
      <c r="A44" s="19" t="s">
        <v>21</v>
      </c>
      <c r="B44" s="8">
        <v>24</v>
      </c>
      <c r="C44" s="8">
        <v>110</v>
      </c>
      <c r="D44" s="8">
        <v>6</v>
      </c>
      <c r="E44" s="8">
        <v>5</v>
      </c>
      <c r="F44" s="8">
        <v>0</v>
      </c>
      <c r="G44" s="8">
        <v>24</v>
      </c>
      <c r="H44" s="8">
        <f t="shared" si="1"/>
        <v>169</v>
      </c>
    </row>
    <row r="45" spans="1:8" ht="13.5">
      <c r="A45" s="19" t="s">
        <v>22</v>
      </c>
      <c r="B45" s="8">
        <v>24</v>
      </c>
      <c r="C45" s="8">
        <v>10</v>
      </c>
      <c r="D45" s="8">
        <v>43</v>
      </c>
      <c r="E45" s="8">
        <v>0</v>
      </c>
      <c r="F45" s="8">
        <v>0</v>
      </c>
      <c r="G45" s="8">
        <v>23</v>
      </c>
      <c r="H45" s="8">
        <f t="shared" si="1"/>
        <v>100</v>
      </c>
    </row>
    <row r="46" spans="1:8" ht="13.5">
      <c r="A46" s="19" t="s">
        <v>23</v>
      </c>
      <c r="B46" s="8">
        <v>14</v>
      </c>
      <c r="C46" s="8">
        <v>29</v>
      </c>
      <c r="D46" s="8">
        <v>11</v>
      </c>
      <c r="E46" s="8">
        <v>11</v>
      </c>
      <c r="F46" s="8">
        <v>0</v>
      </c>
      <c r="G46" s="8">
        <v>0</v>
      </c>
      <c r="H46" s="8">
        <f t="shared" si="1"/>
        <v>65</v>
      </c>
    </row>
    <row r="47" spans="1:8" ht="13.5">
      <c r="A47" s="19" t="s">
        <v>24</v>
      </c>
      <c r="B47" s="8">
        <v>14</v>
      </c>
      <c r="C47" s="8">
        <v>28</v>
      </c>
      <c r="D47" s="8">
        <v>1</v>
      </c>
      <c r="E47" s="8">
        <v>0</v>
      </c>
      <c r="F47" s="8">
        <v>0</v>
      </c>
      <c r="G47" s="8">
        <v>1</v>
      </c>
      <c r="H47" s="8">
        <f t="shared" si="1"/>
        <v>44</v>
      </c>
    </row>
    <row r="48" spans="1:8" ht="13.5">
      <c r="A48" s="19" t="s">
        <v>25</v>
      </c>
      <c r="B48" s="8">
        <v>14</v>
      </c>
      <c r="C48" s="8">
        <v>40</v>
      </c>
      <c r="D48" s="8">
        <v>13</v>
      </c>
      <c r="E48" s="8">
        <v>1</v>
      </c>
      <c r="F48" s="8">
        <v>2</v>
      </c>
      <c r="G48" s="8">
        <v>0</v>
      </c>
      <c r="H48" s="8">
        <f t="shared" si="1"/>
        <v>70</v>
      </c>
    </row>
    <row r="49" spans="1:8" ht="13.5">
      <c r="A49" s="19" t="s">
        <v>26</v>
      </c>
      <c r="B49" s="8">
        <v>14</v>
      </c>
      <c r="C49" s="8">
        <v>30</v>
      </c>
      <c r="D49" s="8">
        <v>20</v>
      </c>
      <c r="E49" s="8">
        <v>0</v>
      </c>
      <c r="F49" s="8">
        <v>0</v>
      </c>
      <c r="G49" s="8">
        <v>0</v>
      </c>
      <c r="H49" s="8">
        <f t="shared" si="1"/>
        <v>64</v>
      </c>
    </row>
    <row r="50" spans="1:8" ht="13.5">
      <c r="A50" s="19" t="s">
        <v>27</v>
      </c>
      <c r="B50" s="8">
        <v>20</v>
      </c>
      <c r="C50" s="8">
        <v>15</v>
      </c>
      <c r="D50" s="8">
        <v>25</v>
      </c>
      <c r="E50" s="8">
        <v>16</v>
      </c>
      <c r="F50" s="8">
        <v>0</v>
      </c>
      <c r="G50" s="8">
        <v>0</v>
      </c>
      <c r="H50" s="8">
        <f t="shared" si="1"/>
        <v>76</v>
      </c>
    </row>
    <row r="51" spans="1:8" ht="13.5">
      <c r="A51" s="19" t="s">
        <v>28</v>
      </c>
      <c r="B51" s="8">
        <v>20</v>
      </c>
      <c r="C51" s="8">
        <v>11</v>
      </c>
      <c r="D51" s="8">
        <v>20</v>
      </c>
      <c r="E51" s="8">
        <v>10</v>
      </c>
      <c r="F51" s="8">
        <v>0</v>
      </c>
      <c r="G51" s="8">
        <v>0</v>
      </c>
      <c r="H51" s="8">
        <f t="shared" si="1"/>
        <v>61</v>
      </c>
    </row>
    <row r="52" spans="1:8" ht="13.5">
      <c r="A52" s="19" t="s">
        <v>29</v>
      </c>
      <c r="B52" s="8">
        <v>20</v>
      </c>
      <c r="C52" s="8">
        <v>19</v>
      </c>
      <c r="D52" s="8">
        <v>22</v>
      </c>
      <c r="E52" s="8">
        <v>0</v>
      </c>
      <c r="F52" s="8">
        <v>0</v>
      </c>
      <c r="G52" s="8">
        <v>0</v>
      </c>
      <c r="H52" s="8">
        <f t="shared" si="1"/>
        <v>61</v>
      </c>
    </row>
    <row r="53" spans="1:8" ht="13.5">
      <c r="A53" s="19" t="s">
        <v>31</v>
      </c>
      <c r="B53" s="8">
        <v>14</v>
      </c>
      <c r="C53" s="8">
        <v>16</v>
      </c>
      <c r="D53" s="8">
        <v>4</v>
      </c>
      <c r="E53" s="8">
        <v>5</v>
      </c>
      <c r="F53" s="8">
        <v>0</v>
      </c>
      <c r="G53" s="8">
        <v>0</v>
      </c>
      <c r="H53" s="8">
        <f t="shared" si="1"/>
        <v>39</v>
      </c>
    </row>
    <row r="54" spans="1:8" ht="13.5">
      <c r="A54" s="19" t="s">
        <v>30</v>
      </c>
      <c r="B54" s="8">
        <v>19</v>
      </c>
      <c r="C54" s="8">
        <v>5</v>
      </c>
      <c r="D54" s="8">
        <v>27</v>
      </c>
      <c r="E54" s="8">
        <v>0</v>
      </c>
      <c r="F54" s="8">
        <v>0</v>
      </c>
      <c r="G54" s="8">
        <v>0</v>
      </c>
      <c r="H54" s="8">
        <f t="shared" si="1"/>
        <v>51</v>
      </c>
    </row>
    <row r="55" spans="1:8" ht="13.5">
      <c r="A55" s="19" t="s">
        <v>32</v>
      </c>
      <c r="B55" s="8">
        <v>24</v>
      </c>
      <c r="C55" s="8">
        <v>17</v>
      </c>
      <c r="D55" s="8">
        <v>28</v>
      </c>
      <c r="E55" s="8">
        <v>0</v>
      </c>
      <c r="F55" s="8">
        <v>0</v>
      </c>
      <c r="G55" s="8">
        <v>0</v>
      </c>
      <c r="H55" s="8">
        <f t="shared" si="1"/>
        <v>69</v>
      </c>
    </row>
    <row r="56" spans="1:8" ht="13.5">
      <c r="A56" s="19" t="s">
        <v>34</v>
      </c>
      <c r="B56" s="8">
        <v>16</v>
      </c>
      <c r="C56" s="8">
        <v>40</v>
      </c>
      <c r="D56" s="8">
        <v>4</v>
      </c>
      <c r="E56" s="8">
        <v>0</v>
      </c>
      <c r="F56" s="8">
        <v>0</v>
      </c>
      <c r="G56" s="8">
        <v>35</v>
      </c>
      <c r="H56" s="8">
        <f t="shared" si="1"/>
        <v>95</v>
      </c>
    </row>
    <row r="57" spans="1:8" ht="13.5">
      <c r="A57" s="19" t="s">
        <v>35</v>
      </c>
      <c r="B57" s="8">
        <v>16</v>
      </c>
      <c r="C57" s="8">
        <v>29</v>
      </c>
      <c r="D57" s="8">
        <v>2</v>
      </c>
      <c r="E57" s="8">
        <v>0</v>
      </c>
      <c r="F57" s="8">
        <v>1</v>
      </c>
      <c r="G57" s="8">
        <v>10</v>
      </c>
      <c r="H57" s="8">
        <f t="shared" si="1"/>
        <v>58</v>
      </c>
    </row>
    <row r="58" spans="1:8" ht="13.5">
      <c r="A58" s="19" t="s">
        <v>36</v>
      </c>
      <c r="B58" s="8">
        <v>16</v>
      </c>
      <c r="C58" s="8">
        <v>13</v>
      </c>
      <c r="D58" s="8">
        <v>17</v>
      </c>
      <c r="E58" s="8">
        <v>14</v>
      </c>
      <c r="F58" s="8">
        <v>1</v>
      </c>
      <c r="G58" s="8">
        <v>0</v>
      </c>
      <c r="H58" s="8">
        <f t="shared" si="1"/>
        <v>61</v>
      </c>
    </row>
    <row r="59" spans="1:8" ht="13.5">
      <c r="A59" s="19" t="s">
        <v>37</v>
      </c>
      <c r="B59" s="8">
        <v>22</v>
      </c>
      <c r="C59" s="8">
        <v>6</v>
      </c>
      <c r="D59" s="8">
        <v>13</v>
      </c>
      <c r="E59" s="8">
        <v>16</v>
      </c>
      <c r="F59" s="8">
        <v>0</v>
      </c>
      <c r="G59" s="8">
        <v>0</v>
      </c>
      <c r="H59" s="8">
        <f t="shared" si="1"/>
        <v>57</v>
      </c>
    </row>
    <row r="60" spans="1:8" ht="13.5">
      <c r="A60" s="19" t="s">
        <v>38</v>
      </c>
      <c r="B60" s="8">
        <v>12</v>
      </c>
      <c r="C60" s="8">
        <v>5</v>
      </c>
      <c r="D60" s="8">
        <v>11</v>
      </c>
      <c r="E60" s="8">
        <v>0</v>
      </c>
      <c r="F60" s="8">
        <v>1</v>
      </c>
      <c r="G60" s="8">
        <v>0</v>
      </c>
      <c r="H60" s="8">
        <f t="shared" si="1"/>
        <v>29</v>
      </c>
    </row>
    <row r="61" spans="1:8" ht="13.5">
      <c r="A61" s="19" t="s">
        <v>39</v>
      </c>
      <c r="B61" s="8">
        <v>12</v>
      </c>
      <c r="C61" s="8">
        <v>12</v>
      </c>
      <c r="D61" s="8">
        <v>13</v>
      </c>
      <c r="E61" s="8">
        <v>0</v>
      </c>
      <c r="F61" s="8">
        <v>0</v>
      </c>
      <c r="G61" s="8">
        <v>0</v>
      </c>
      <c r="H61" s="8">
        <f t="shared" si="1"/>
        <v>37</v>
      </c>
    </row>
    <row r="62" spans="1:8" ht="13.5">
      <c r="A62" s="19" t="s">
        <v>40</v>
      </c>
      <c r="B62" s="8">
        <v>22</v>
      </c>
      <c r="C62" s="8">
        <v>28</v>
      </c>
      <c r="D62" s="8">
        <v>19</v>
      </c>
      <c r="E62" s="8">
        <v>0</v>
      </c>
      <c r="F62" s="8">
        <v>3</v>
      </c>
      <c r="G62" s="8">
        <v>14</v>
      </c>
      <c r="H62" s="8">
        <f t="shared" si="1"/>
        <v>86</v>
      </c>
    </row>
    <row r="63" spans="1:8" ht="13.5">
      <c r="A63" s="19" t="s">
        <v>41</v>
      </c>
      <c r="B63" s="8">
        <v>16</v>
      </c>
      <c r="C63" s="8">
        <v>23</v>
      </c>
      <c r="D63" s="8">
        <v>12</v>
      </c>
      <c r="E63" s="8">
        <v>2</v>
      </c>
      <c r="F63" s="8">
        <v>1</v>
      </c>
      <c r="G63" s="8">
        <v>30</v>
      </c>
      <c r="H63" s="8">
        <f t="shared" si="1"/>
        <v>84</v>
      </c>
    </row>
    <row r="64" spans="1:8" ht="15">
      <c r="A64" s="19" t="s">
        <v>81</v>
      </c>
      <c r="B64" s="8">
        <v>16</v>
      </c>
      <c r="C64" s="8">
        <v>3</v>
      </c>
      <c r="D64" s="8">
        <v>0</v>
      </c>
      <c r="E64" s="8">
        <v>0</v>
      </c>
      <c r="F64" s="8">
        <v>2</v>
      </c>
      <c r="G64" s="8">
        <v>0</v>
      </c>
      <c r="H64" s="8">
        <f t="shared" si="1"/>
        <v>21</v>
      </c>
    </row>
    <row r="65" spans="1:8" ht="15" thickBot="1">
      <c r="A65" s="7" t="s">
        <v>444</v>
      </c>
      <c r="B65" s="8">
        <f aca="true" t="shared" si="2" ref="B65:H65">SUM(B2:B64)</f>
        <v>1061</v>
      </c>
      <c r="C65" s="8">
        <f t="shared" si="2"/>
        <v>1439</v>
      </c>
      <c r="D65" s="8">
        <f t="shared" si="2"/>
        <v>1641</v>
      </c>
      <c r="E65" s="8">
        <f t="shared" si="2"/>
        <v>434</v>
      </c>
      <c r="F65" s="8">
        <f t="shared" si="2"/>
        <v>34</v>
      </c>
      <c r="G65" s="8">
        <f t="shared" si="2"/>
        <v>566</v>
      </c>
      <c r="H65" s="8">
        <f t="shared" si="2"/>
        <v>5175</v>
      </c>
    </row>
    <row r="66" spans="1:8" ht="15.75" thickBot="1" thickTop="1">
      <c r="A66" s="9" t="s">
        <v>401</v>
      </c>
      <c r="B66" s="10">
        <v>17.1</v>
      </c>
      <c r="C66" s="10">
        <v>24.1</v>
      </c>
      <c r="D66" s="10">
        <v>27.5</v>
      </c>
      <c r="E66" s="10">
        <v>7.1</v>
      </c>
      <c r="F66" s="10">
        <v>1</v>
      </c>
      <c r="G66" s="11">
        <v>9.1</v>
      </c>
      <c r="H66" s="12">
        <v>85.9</v>
      </c>
    </row>
    <row r="68" ht="13.5">
      <c r="A68" s="4" t="s">
        <v>42</v>
      </c>
    </row>
    <row r="69" ht="15">
      <c r="A69" s="15" t="s">
        <v>279</v>
      </c>
    </row>
    <row r="70" ht="15">
      <c r="A70" s="15" t="s">
        <v>82</v>
      </c>
    </row>
    <row r="71" ht="13.5">
      <c r="A71" s="13" t="s">
        <v>280</v>
      </c>
    </row>
    <row r="72" ht="13.5">
      <c r="A72" s="13" t="s">
        <v>83</v>
      </c>
    </row>
    <row r="73" ht="13.5">
      <c r="A73" s="13" t="s">
        <v>438</v>
      </c>
    </row>
    <row r="74" ht="13.5">
      <c r="A74" s="14" t="s">
        <v>177</v>
      </c>
    </row>
    <row r="75" ht="13.5">
      <c r="A75" s="14" t="s">
        <v>437</v>
      </c>
    </row>
  </sheetData>
  <printOptions/>
  <pageMargins left="0.75" right="0.75" top="1" bottom="1" header="0.5" footer="0.5"/>
  <pageSetup orientation="landscape" paperSize="9"/>
  <headerFooter alignWithMargins="0">
    <oddHeader>&amp;C&amp;"Verdana,Bold"&amp;22Kína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I6" sqref="I6"/>
    </sheetView>
  </sheetViews>
  <sheetFormatPr defaultColWidth="11.00390625" defaultRowHeight="12.75"/>
  <cols>
    <col min="1" max="16384" width="10.75390625" style="37" customWidth="1"/>
  </cols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198</v>
      </c>
      <c r="B2" s="1">
        <v>0</v>
      </c>
      <c r="C2" s="1">
        <v>31</v>
      </c>
      <c r="D2" s="1">
        <v>18</v>
      </c>
      <c r="E2" s="1">
        <v>0</v>
      </c>
      <c r="F2" s="1">
        <v>1</v>
      </c>
      <c r="G2" s="1">
        <v>66</v>
      </c>
      <c r="H2" s="1">
        <f aca="true" t="shared" si="0" ref="H2:H43">B$1:B$65536+C$1:C$65536+D$1:D$65536+E$1:E$65536+F$1:F$65536+G$1:G$65536</f>
        <v>116</v>
      </c>
    </row>
    <row r="3" spans="1:8" ht="13.5">
      <c r="A3" s="5" t="s">
        <v>336</v>
      </c>
      <c r="B3" s="1">
        <v>12</v>
      </c>
      <c r="C3" s="1">
        <v>21</v>
      </c>
      <c r="D3" s="1">
        <v>3</v>
      </c>
      <c r="E3" s="1">
        <v>0</v>
      </c>
      <c r="F3" s="1">
        <v>0</v>
      </c>
      <c r="G3" s="1">
        <v>0</v>
      </c>
      <c r="H3" s="1">
        <f t="shared" si="0"/>
        <v>36</v>
      </c>
    </row>
    <row r="4" spans="1:8" ht="13.5">
      <c r="A4" s="5" t="s">
        <v>337</v>
      </c>
      <c r="B4" s="1">
        <v>10</v>
      </c>
      <c r="C4" s="1">
        <v>20</v>
      </c>
      <c r="D4" s="1">
        <v>23</v>
      </c>
      <c r="E4" s="1">
        <v>20</v>
      </c>
      <c r="F4" s="1">
        <v>1</v>
      </c>
      <c r="G4" s="1">
        <v>0</v>
      </c>
      <c r="H4" s="1">
        <f t="shared" si="0"/>
        <v>74</v>
      </c>
    </row>
    <row r="5" spans="1:8" ht="13.5">
      <c r="A5" s="5" t="s">
        <v>338</v>
      </c>
      <c r="B5" s="1">
        <v>10</v>
      </c>
      <c r="C5" s="1">
        <v>5</v>
      </c>
      <c r="D5" s="1">
        <v>10</v>
      </c>
      <c r="E5" s="1">
        <v>6</v>
      </c>
      <c r="F5" s="1">
        <v>0</v>
      </c>
      <c r="G5" s="1">
        <v>0</v>
      </c>
      <c r="H5" s="1">
        <f t="shared" si="0"/>
        <v>31</v>
      </c>
    </row>
    <row r="6" spans="1:8" ht="13.5">
      <c r="A6" s="5" t="s">
        <v>339</v>
      </c>
      <c r="B6" s="1">
        <v>10</v>
      </c>
      <c r="C6" s="1">
        <v>7</v>
      </c>
      <c r="D6" s="1">
        <v>21</v>
      </c>
      <c r="E6" s="1">
        <v>0</v>
      </c>
      <c r="F6" s="1">
        <v>0</v>
      </c>
      <c r="G6" s="1">
        <v>0</v>
      </c>
      <c r="H6" s="1">
        <f t="shared" si="0"/>
        <v>38</v>
      </c>
    </row>
    <row r="7" spans="1:8" ht="13.5">
      <c r="A7" s="5" t="s">
        <v>340</v>
      </c>
      <c r="B7" s="1">
        <v>15</v>
      </c>
      <c r="C7" s="1">
        <v>9</v>
      </c>
      <c r="D7" s="1">
        <v>8</v>
      </c>
      <c r="E7" s="1">
        <v>0</v>
      </c>
      <c r="F7" s="1">
        <v>0</v>
      </c>
      <c r="G7" s="1">
        <v>0</v>
      </c>
      <c r="H7" s="1">
        <f t="shared" si="0"/>
        <v>32</v>
      </c>
    </row>
    <row r="8" spans="1:8" ht="13.5">
      <c r="A8" s="5" t="s">
        <v>341</v>
      </c>
      <c r="B8" s="1">
        <v>15</v>
      </c>
      <c r="C8" s="1">
        <v>15</v>
      </c>
      <c r="D8" s="32">
        <v>2</v>
      </c>
      <c r="E8" s="1">
        <v>0</v>
      </c>
      <c r="F8" s="1">
        <v>0</v>
      </c>
      <c r="G8" s="1">
        <v>0</v>
      </c>
      <c r="H8" s="1">
        <f t="shared" si="0"/>
        <v>32</v>
      </c>
    </row>
    <row r="9" spans="1:8" ht="13.5">
      <c r="A9" s="5" t="s">
        <v>342</v>
      </c>
      <c r="B9" s="1">
        <v>5</v>
      </c>
      <c r="C9" s="1">
        <v>7</v>
      </c>
      <c r="D9" s="1">
        <v>5</v>
      </c>
      <c r="E9" s="1">
        <v>0</v>
      </c>
      <c r="F9" s="1">
        <v>0</v>
      </c>
      <c r="G9" s="1">
        <v>0</v>
      </c>
      <c r="H9" s="1">
        <f t="shared" si="0"/>
        <v>17</v>
      </c>
    </row>
    <row r="10" spans="1:8" ht="13.5">
      <c r="A10" s="5" t="s">
        <v>389</v>
      </c>
      <c r="B10" s="1">
        <v>5</v>
      </c>
      <c r="C10" s="1">
        <v>8</v>
      </c>
      <c r="D10" s="1">
        <v>10</v>
      </c>
      <c r="E10" s="1">
        <v>0</v>
      </c>
      <c r="F10" s="1">
        <v>0</v>
      </c>
      <c r="G10" s="1">
        <v>0</v>
      </c>
      <c r="H10" s="1">
        <f t="shared" si="0"/>
        <v>23</v>
      </c>
    </row>
    <row r="11" spans="1:8" ht="13.5">
      <c r="A11" s="5" t="s">
        <v>245</v>
      </c>
      <c r="B11" s="1">
        <v>8</v>
      </c>
      <c r="C11" s="1">
        <v>36</v>
      </c>
      <c r="D11" s="1">
        <v>57</v>
      </c>
      <c r="E11" s="1">
        <v>0</v>
      </c>
      <c r="F11" s="1">
        <v>5</v>
      </c>
      <c r="G11" s="1">
        <v>0</v>
      </c>
      <c r="H11" s="1">
        <f t="shared" si="0"/>
        <v>106</v>
      </c>
    </row>
    <row r="12" spans="1:8" ht="13.5">
      <c r="A12" s="5" t="s">
        <v>246</v>
      </c>
      <c r="B12" s="1">
        <v>12</v>
      </c>
      <c r="C12" s="1">
        <v>22</v>
      </c>
      <c r="D12" s="1">
        <v>5</v>
      </c>
      <c r="E12" s="1">
        <v>20</v>
      </c>
      <c r="F12" s="1">
        <v>0</v>
      </c>
      <c r="G12" s="1">
        <v>25</v>
      </c>
      <c r="H12" s="1">
        <f t="shared" si="0"/>
        <v>84</v>
      </c>
    </row>
    <row r="13" spans="1:8" ht="13.5">
      <c r="A13" s="5" t="s">
        <v>247</v>
      </c>
      <c r="B13" s="1">
        <v>13</v>
      </c>
      <c r="C13" s="1">
        <v>26</v>
      </c>
      <c r="D13" s="1">
        <v>2</v>
      </c>
      <c r="E13" s="1">
        <v>0</v>
      </c>
      <c r="F13" s="1">
        <v>0</v>
      </c>
      <c r="G13" s="1">
        <v>6</v>
      </c>
      <c r="H13" s="1">
        <f t="shared" si="0"/>
        <v>47</v>
      </c>
    </row>
    <row r="14" spans="1:8" ht="13.5">
      <c r="A14" s="5" t="s">
        <v>248</v>
      </c>
      <c r="B14" s="1">
        <v>13</v>
      </c>
      <c r="C14" s="1">
        <v>25</v>
      </c>
      <c r="D14" s="1">
        <v>2</v>
      </c>
      <c r="E14" s="1">
        <v>1</v>
      </c>
      <c r="F14" s="1">
        <v>0</v>
      </c>
      <c r="G14" s="1">
        <v>0</v>
      </c>
      <c r="H14" s="1">
        <f t="shared" si="0"/>
        <v>41</v>
      </c>
    </row>
    <row r="15" spans="1:8" ht="13.5">
      <c r="A15" s="5" t="s">
        <v>249</v>
      </c>
      <c r="B15" s="1">
        <v>13</v>
      </c>
      <c r="C15" s="1">
        <v>21</v>
      </c>
      <c r="D15" s="1">
        <v>3</v>
      </c>
      <c r="E15" s="1">
        <v>1</v>
      </c>
      <c r="F15" s="1">
        <v>1</v>
      </c>
      <c r="G15" s="1">
        <v>0</v>
      </c>
      <c r="H15" s="1">
        <f t="shared" si="0"/>
        <v>39</v>
      </c>
    </row>
    <row r="16" spans="1:8" ht="13.5">
      <c r="A16" s="5" t="s">
        <v>250</v>
      </c>
      <c r="B16" s="1">
        <v>13</v>
      </c>
      <c r="C16" s="1">
        <v>15</v>
      </c>
      <c r="D16" s="1">
        <v>19</v>
      </c>
      <c r="E16" s="1">
        <v>0</v>
      </c>
      <c r="F16" s="1">
        <v>0</v>
      </c>
      <c r="G16" s="1">
        <v>2</v>
      </c>
      <c r="H16" s="1">
        <f t="shared" si="0"/>
        <v>49</v>
      </c>
    </row>
    <row r="17" spans="1:8" ht="13.5">
      <c r="A17" s="5" t="s">
        <v>251</v>
      </c>
      <c r="B17" s="1">
        <v>13</v>
      </c>
      <c r="C17" s="1">
        <v>20</v>
      </c>
      <c r="D17" s="1">
        <v>20</v>
      </c>
      <c r="E17" s="1">
        <v>10</v>
      </c>
      <c r="F17" s="1">
        <v>6</v>
      </c>
      <c r="G17" s="1">
        <v>0</v>
      </c>
      <c r="H17" s="1">
        <f t="shared" si="0"/>
        <v>69</v>
      </c>
    </row>
    <row r="18" spans="1:8" ht="13.5">
      <c r="A18" s="5" t="s">
        <v>252</v>
      </c>
      <c r="B18" s="1">
        <v>13</v>
      </c>
      <c r="C18" s="1">
        <v>5</v>
      </c>
      <c r="D18" s="1">
        <v>2</v>
      </c>
      <c r="E18" s="1">
        <v>0</v>
      </c>
      <c r="F18" s="1">
        <v>0</v>
      </c>
      <c r="G18" s="1">
        <v>1</v>
      </c>
      <c r="H18" s="1">
        <f t="shared" si="0"/>
        <v>21</v>
      </c>
    </row>
    <row r="19" spans="1:8" ht="13.5">
      <c r="A19" s="5" t="s">
        <v>253</v>
      </c>
      <c r="B19" s="1">
        <v>13</v>
      </c>
      <c r="C19" s="1">
        <v>11</v>
      </c>
      <c r="D19" s="1">
        <v>2</v>
      </c>
      <c r="E19" s="1">
        <v>6</v>
      </c>
      <c r="F19" s="1">
        <v>1</v>
      </c>
      <c r="G19" s="1">
        <v>0</v>
      </c>
      <c r="H19" s="1">
        <f t="shared" si="0"/>
        <v>33</v>
      </c>
    </row>
    <row r="20" spans="1:8" ht="13.5">
      <c r="A20" s="5" t="s">
        <v>254</v>
      </c>
      <c r="B20" s="1">
        <v>25</v>
      </c>
      <c r="C20" s="1">
        <v>10</v>
      </c>
      <c r="D20" s="1">
        <v>196</v>
      </c>
      <c r="E20" s="1">
        <v>1</v>
      </c>
      <c r="F20" s="1">
        <v>0</v>
      </c>
      <c r="G20" s="1">
        <v>0</v>
      </c>
      <c r="H20" s="1">
        <f t="shared" si="0"/>
        <v>232</v>
      </c>
    </row>
    <row r="21" spans="1:8" ht="13.5">
      <c r="A21" s="5" t="s">
        <v>255</v>
      </c>
      <c r="B21" s="1">
        <v>25</v>
      </c>
      <c r="C21" s="1">
        <v>7</v>
      </c>
      <c r="D21" s="1">
        <v>2</v>
      </c>
      <c r="E21" s="1">
        <v>0</v>
      </c>
      <c r="F21" s="1">
        <v>0</v>
      </c>
      <c r="G21" s="1">
        <v>0</v>
      </c>
      <c r="H21" s="1">
        <f t="shared" si="0"/>
        <v>34</v>
      </c>
    </row>
    <row r="22" spans="1:8" ht="13.5">
      <c r="A22" s="5" t="s">
        <v>256</v>
      </c>
      <c r="B22" s="1">
        <v>25</v>
      </c>
      <c r="C22" s="1">
        <v>4</v>
      </c>
      <c r="D22" s="1">
        <v>12</v>
      </c>
      <c r="E22" s="1">
        <v>0</v>
      </c>
      <c r="F22" s="1">
        <v>5</v>
      </c>
      <c r="G22" s="1">
        <v>1</v>
      </c>
      <c r="H22" s="1">
        <f t="shared" si="0"/>
        <v>47</v>
      </c>
    </row>
    <row r="23" spans="1:8" ht="13.5">
      <c r="A23" s="5" t="s">
        <v>454</v>
      </c>
      <c r="B23" s="1">
        <v>25</v>
      </c>
      <c r="C23" s="1">
        <v>18</v>
      </c>
      <c r="D23" s="1">
        <v>0</v>
      </c>
      <c r="E23" s="1">
        <v>0</v>
      </c>
      <c r="F23" s="1">
        <v>0</v>
      </c>
      <c r="G23" s="1">
        <v>0</v>
      </c>
      <c r="H23" s="1">
        <f t="shared" si="0"/>
        <v>43</v>
      </c>
    </row>
    <row r="24" spans="1:8" ht="13.5">
      <c r="A24" s="5" t="s">
        <v>455</v>
      </c>
      <c r="B24" s="1">
        <v>35</v>
      </c>
      <c r="C24" s="1">
        <v>23</v>
      </c>
      <c r="D24" s="1">
        <v>0</v>
      </c>
      <c r="E24" s="1">
        <v>0</v>
      </c>
      <c r="F24" s="1">
        <v>0</v>
      </c>
      <c r="G24" s="1">
        <v>0</v>
      </c>
      <c r="H24" s="1">
        <f t="shared" si="0"/>
        <v>58</v>
      </c>
    </row>
    <row r="25" spans="1:8" ht="13.5">
      <c r="A25" s="5" t="s">
        <v>456</v>
      </c>
      <c r="B25" s="1">
        <v>35</v>
      </c>
      <c r="C25" s="1">
        <v>19</v>
      </c>
      <c r="D25" s="1">
        <v>0</v>
      </c>
      <c r="E25" s="1">
        <v>0</v>
      </c>
      <c r="F25" s="1">
        <v>0</v>
      </c>
      <c r="G25" s="1">
        <v>0</v>
      </c>
      <c r="H25" s="1">
        <f t="shared" si="0"/>
        <v>54</v>
      </c>
    </row>
    <row r="26" spans="1:8" ht="13.5">
      <c r="A26" s="5" t="s">
        <v>63</v>
      </c>
      <c r="B26" s="1">
        <v>35</v>
      </c>
      <c r="C26" s="1">
        <v>23</v>
      </c>
      <c r="D26" s="1">
        <v>15</v>
      </c>
      <c r="E26" s="1">
        <v>0</v>
      </c>
      <c r="F26" s="1">
        <v>9</v>
      </c>
      <c r="G26" s="1">
        <v>0</v>
      </c>
      <c r="H26" s="1">
        <f t="shared" si="0"/>
        <v>82</v>
      </c>
    </row>
    <row r="27" spans="1:8" ht="13.5">
      <c r="A27" s="5" t="s">
        <v>64</v>
      </c>
      <c r="B27" s="1">
        <v>35</v>
      </c>
      <c r="C27" s="1">
        <v>28</v>
      </c>
      <c r="D27" s="1">
        <v>126</v>
      </c>
      <c r="E27" s="1">
        <v>0</v>
      </c>
      <c r="F27" s="1">
        <v>0</v>
      </c>
      <c r="G27" s="1">
        <v>0</v>
      </c>
      <c r="H27" s="1">
        <f t="shared" si="0"/>
        <v>189</v>
      </c>
    </row>
    <row r="28" spans="1:8" ht="13.5">
      <c r="A28" s="5" t="s">
        <v>65</v>
      </c>
      <c r="B28" s="1">
        <v>35</v>
      </c>
      <c r="C28" s="1">
        <v>21</v>
      </c>
      <c r="D28" s="1">
        <v>0</v>
      </c>
      <c r="E28" s="1">
        <v>0</v>
      </c>
      <c r="F28" s="1">
        <v>0</v>
      </c>
      <c r="G28" s="1">
        <v>5</v>
      </c>
      <c r="H28" s="1">
        <f t="shared" si="0"/>
        <v>61</v>
      </c>
    </row>
    <row r="29" spans="1:8" ht="13.5">
      <c r="A29" s="5" t="s">
        <v>66</v>
      </c>
      <c r="B29" s="1">
        <v>35</v>
      </c>
      <c r="C29" s="1">
        <v>4</v>
      </c>
      <c r="D29" s="1">
        <v>46</v>
      </c>
      <c r="E29" s="1">
        <v>0</v>
      </c>
      <c r="F29" s="1">
        <v>6</v>
      </c>
      <c r="G29" s="1">
        <v>0</v>
      </c>
      <c r="H29" s="1">
        <f t="shared" si="0"/>
        <v>91</v>
      </c>
    </row>
    <row r="30" spans="1:8" ht="13.5">
      <c r="A30" s="5" t="s">
        <v>67</v>
      </c>
      <c r="B30" s="1">
        <v>15</v>
      </c>
      <c r="C30" s="1">
        <v>7</v>
      </c>
      <c r="D30" s="1">
        <v>4</v>
      </c>
      <c r="E30" s="1">
        <v>13</v>
      </c>
      <c r="F30" s="1">
        <v>0</v>
      </c>
      <c r="G30" s="1">
        <v>0</v>
      </c>
      <c r="H30" s="1">
        <f t="shared" si="0"/>
        <v>39</v>
      </c>
    </row>
    <row r="31" spans="1:8" ht="13.5">
      <c r="A31" s="5" t="s">
        <v>68</v>
      </c>
      <c r="B31" s="1">
        <v>15</v>
      </c>
      <c r="C31" s="1">
        <v>11</v>
      </c>
      <c r="D31" s="1">
        <v>44</v>
      </c>
      <c r="E31" s="1">
        <v>0</v>
      </c>
      <c r="F31" s="1">
        <v>0</v>
      </c>
      <c r="G31" s="1">
        <v>0</v>
      </c>
      <c r="H31" s="1">
        <f t="shared" si="0"/>
        <v>70</v>
      </c>
    </row>
    <row r="32" spans="1:8" ht="13.5">
      <c r="A32" s="5" t="s">
        <v>69</v>
      </c>
      <c r="B32" s="1">
        <v>15</v>
      </c>
      <c r="C32" s="1">
        <v>18</v>
      </c>
      <c r="D32" s="1">
        <v>189</v>
      </c>
      <c r="E32" s="1">
        <v>0</v>
      </c>
      <c r="F32" s="1">
        <v>1</v>
      </c>
      <c r="G32" s="1">
        <v>3</v>
      </c>
      <c r="H32" s="1">
        <f t="shared" si="0"/>
        <v>226</v>
      </c>
    </row>
    <row r="33" spans="1:8" ht="13.5">
      <c r="A33" s="5" t="s">
        <v>363</v>
      </c>
      <c r="B33" s="1">
        <v>15</v>
      </c>
      <c r="C33" s="1">
        <v>16</v>
      </c>
      <c r="D33" s="1">
        <v>4</v>
      </c>
      <c r="E33" s="1">
        <v>0</v>
      </c>
      <c r="F33" s="1">
        <v>3</v>
      </c>
      <c r="G33" s="1">
        <v>3</v>
      </c>
      <c r="H33" s="1">
        <f t="shared" si="0"/>
        <v>41</v>
      </c>
    </row>
    <row r="34" spans="1:8" ht="13.5">
      <c r="A34" s="5" t="s">
        <v>364</v>
      </c>
      <c r="B34" s="1">
        <v>15</v>
      </c>
      <c r="C34" s="1">
        <v>16</v>
      </c>
      <c r="D34" s="1">
        <v>0</v>
      </c>
      <c r="E34" s="1">
        <v>0</v>
      </c>
      <c r="F34" s="1">
        <v>8</v>
      </c>
      <c r="G34" s="1">
        <v>0</v>
      </c>
      <c r="H34" s="1">
        <f t="shared" si="0"/>
        <v>39</v>
      </c>
    </row>
    <row r="35" spans="1:8" ht="13.5">
      <c r="A35" s="5" t="s">
        <v>365</v>
      </c>
      <c r="B35" s="1">
        <v>15</v>
      </c>
      <c r="C35" s="1">
        <v>5</v>
      </c>
      <c r="D35" s="1">
        <v>12</v>
      </c>
      <c r="E35" s="1">
        <v>0</v>
      </c>
      <c r="F35" s="1">
        <v>0</v>
      </c>
      <c r="G35" s="1">
        <v>0</v>
      </c>
      <c r="H35" s="1">
        <f t="shared" si="0"/>
        <v>32</v>
      </c>
    </row>
    <row r="36" spans="1:8" ht="13.5">
      <c r="A36" s="5" t="s">
        <v>366</v>
      </c>
      <c r="B36" s="1">
        <v>25</v>
      </c>
      <c r="C36" s="1">
        <v>5</v>
      </c>
      <c r="D36" s="1">
        <v>0</v>
      </c>
      <c r="E36" s="1">
        <v>0</v>
      </c>
      <c r="F36" s="1">
        <v>0</v>
      </c>
      <c r="G36" s="1">
        <v>0</v>
      </c>
      <c r="H36" s="1">
        <f t="shared" si="0"/>
        <v>30</v>
      </c>
    </row>
    <row r="37" spans="1:8" ht="13.5">
      <c r="A37" s="5" t="s">
        <v>367</v>
      </c>
      <c r="B37" s="1">
        <v>25</v>
      </c>
      <c r="C37" s="1">
        <v>5</v>
      </c>
      <c r="D37" s="1">
        <v>140</v>
      </c>
      <c r="E37" s="1">
        <v>20</v>
      </c>
      <c r="F37" s="1">
        <v>0</v>
      </c>
      <c r="G37" s="1">
        <v>0</v>
      </c>
      <c r="H37" s="1">
        <f t="shared" si="0"/>
        <v>190</v>
      </c>
    </row>
    <row r="38" spans="1:8" ht="13.5">
      <c r="A38" s="5" t="s">
        <v>368</v>
      </c>
      <c r="B38" s="1">
        <v>25</v>
      </c>
      <c r="C38" s="1">
        <v>5</v>
      </c>
      <c r="D38" s="1">
        <v>7</v>
      </c>
      <c r="E38" s="1">
        <v>0</v>
      </c>
      <c r="F38" s="1">
        <v>0</v>
      </c>
      <c r="G38" s="1">
        <v>0</v>
      </c>
      <c r="H38" s="1">
        <f t="shared" si="0"/>
        <v>37</v>
      </c>
    </row>
    <row r="39" spans="1:8" ht="13.5">
      <c r="A39" s="5" t="s">
        <v>369</v>
      </c>
      <c r="B39" s="1">
        <v>25</v>
      </c>
      <c r="C39" s="1">
        <v>23</v>
      </c>
      <c r="D39" s="1">
        <v>5</v>
      </c>
      <c r="E39" s="1">
        <v>0</v>
      </c>
      <c r="F39" s="1">
        <v>3</v>
      </c>
      <c r="G39" s="1">
        <v>0</v>
      </c>
      <c r="H39" s="1">
        <f t="shared" si="0"/>
        <v>56</v>
      </c>
    </row>
    <row r="40" spans="1:8" ht="13.5">
      <c r="A40" s="5" t="s">
        <v>370</v>
      </c>
      <c r="B40" s="1">
        <v>15</v>
      </c>
      <c r="C40" s="1">
        <v>24</v>
      </c>
      <c r="D40" s="1">
        <v>3</v>
      </c>
      <c r="E40" s="1">
        <v>0</v>
      </c>
      <c r="F40" s="1">
        <v>2</v>
      </c>
      <c r="G40" s="1">
        <v>3</v>
      </c>
      <c r="H40" s="1">
        <f t="shared" si="0"/>
        <v>47</v>
      </c>
    </row>
    <row r="41" spans="1:8" ht="13.5">
      <c r="A41" s="5" t="s">
        <v>371</v>
      </c>
      <c r="B41" s="1">
        <v>15</v>
      </c>
      <c r="C41" s="1">
        <v>19</v>
      </c>
      <c r="D41" s="1">
        <v>4</v>
      </c>
      <c r="E41" s="1">
        <v>0</v>
      </c>
      <c r="F41" s="1">
        <v>4</v>
      </c>
      <c r="G41" s="1">
        <v>6</v>
      </c>
      <c r="H41" s="1">
        <f t="shared" si="0"/>
        <v>48</v>
      </c>
    </row>
    <row r="42" spans="1:8" ht="13.5">
      <c r="A42" s="5" t="s">
        <v>372</v>
      </c>
      <c r="B42" s="1">
        <v>15</v>
      </c>
      <c r="C42" s="1">
        <v>20</v>
      </c>
      <c r="D42" s="1">
        <v>8</v>
      </c>
      <c r="E42" s="1">
        <v>11</v>
      </c>
      <c r="F42" s="1">
        <v>3</v>
      </c>
      <c r="G42" s="1">
        <v>0</v>
      </c>
      <c r="H42" s="1">
        <f t="shared" si="0"/>
        <v>57</v>
      </c>
    </row>
    <row r="43" spans="1:8" ht="15">
      <c r="A43" s="5" t="s">
        <v>374</v>
      </c>
      <c r="B43" s="1">
        <v>15</v>
      </c>
      <c r="C43" s="1">
        <v>0</v>
      </c>
      <c r="D43" s="1">
        <v>15</v>
      </c>
      <c r="E43" s="1">
        <v>0</v>
      </c>
      <c r="F43" s="1">
        <v>0</v>
      </c>
      <c r="G43" s="1">
        <v>108</v>
      </c>
      <c r="H43" s="1">
        <f t="shared" si="0"/>
        <v>138</v>
      </c>
    </row>
    <row r="44" spans="1:8" ht="15" thickBot="1">
      <c r="A44" s="34" t="s">
        <v>444</v>
      </c>
      <c r="B44" s="8">
        <f aca="true" t="shared" si="1" ref="B44:H44">$A43:$IV43+$A42:$IV42+$A41:$IV41+$A40:$IV40+$A39:$IV39+$A38:$IV38+$A37:$IV37+$A36:$IV36+$A35:$IV35+$A34:$IV34+$A33:$IV33+$A32:$IV32+$A31:$IV31+$A30:$IV30+$A29:$IV29+$A28:$IV28+$A27:$IV27+$A26:$IV26+$A25:$IV25+$A24:$IV24+$A23:$IV23+$A22:$IV22+$A21:$IV21+$A20:$IV20+$A19:$IV19+$A18:$IV18+$A17:$IV17+$A16:$IV16+$A15:$IV15+$A14:$IV14+$A13:$IV13+$A12:$IV12+$A11:$IV11+$A10:$IV10+$A9:$IV9+$A8:$IV8+$A7:$IV7+$A6:$IV6+$A5:$IV5+$A4:$IV4+$A3:$IV3+$A2:$IV2</f>
        <v>753</v>
      </c>
      <c r="C44" s="8">
        <f t="shared" si="1"/>
        <v>635</v>
      </c>
      <c r="D44" s="8">
        <f t="shared" si="1"/>
        <v>1044</v>
      </c>
      <c r="E44" s="8">
        <f t="shared" si="1"/>
        <v>109</v>
      </c>
      <c r="F44" s="8">
        <f t="shared" si="1"/>
        <v>59</v>
      </c>
      <c r="G44" s="8">
        <f t="shared" si="1"/>
        <v>229</v>
      </c>
      <c r="H44" s="8">
        <f t="shared" si="1"/>
        <v>2829</v>
      </c>
    </row>
    <row r="45" spans="1:8" ht="15.75" thickBot="1" thickTop="1">
      <c r="A45" s="35" t="s">
        <v>401</v>
      </c>
      <c r="B45" s="10">
        <v>18.4</v>
      </c>
      <c r="C45" s="10">
        <v>15.5</v>
      </c>
      <c r="D45" s="10">
        <v>25.5</v>
      </c>
      <c r="E45" s="10">
        <v>2.7</v>
      </c>
      <c r="F45" s="10">
        <v>1.4</v>
      </c>
      <c r="G45" s="11">
        <v>5.6</v>
      </c>
      <c r="H45" s="22">
        <v>69.1</v>
      </c>
    </row>
    <row r="47" ht="12.75">
      <c r="A47" s="37" t="s">
        <v>42</v>
      </c>
    </row>
    <row r="48" ht="12.75">
      <c r="A48" s="36" t="s">
        <v>450</v>
      </c>
    </row>
    <row r="49" ht="12.75">
      <c r="A49" s="36" t="s">
        <v>451</v>
      </c>
    </row>
    <row r="50" ht="12.75">
      <c r="A50" s="37" t="s">
        <v>452</v>
      </c>
    </row>
    <row r="51" ht="13.5">
      <c r="A51" s="13" t="s">
        <v>83</v>
      </c>
    </row>
    <row r="52" ht="12.75">
      <c r="A52" s="37" t="s">
        <v>453</v>
      </c>
    </row>
    <row r="53" ht="12.75">
      <c r="A53" s="37" t="s">
        <v>317</v>
      </c>
    </row>
  </sheetData>
  <printOptions/>
  <pageMargins left="0.75" right="0.75" top="1" bottom="1" header="0.5" footer="0.5"/>
  <pageSetup orientation="landscape" paperSize="9"/>
  <headerFooter alignWithMargins="0">
    <oddHeader>&amp;C&amp;"Verdana,Bold"&amp;22Mianmar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:H13"/>
    </sheetView>
  </sheetViews>
  <sheetFormatPr defaultColWidth="11.00390625" defaultRowHeight="12.75"/>
  <cols>
    <col min="1" max="1" width="11.125" style="0" customWidth="1"/>
  </cols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373</v>
      </c>
      <c r="B2" s="1">
        <v>0</v>
      </c>
      <c r="C2" s="1">
        <v>21</v>
      </c>
      <c r="D2" s="1">
        <v>11</v>
      </c>
      <c r="E2" s="1">
        <v>0</v>
      </c>
      <c r="F2" s="1">
        <v>4</v>
      </c>
      <c r="G2" s="1">
        <v>64</v>
      </c>
      <c r="H2" s="1">
        <f>SUM($B$2:$G$2)</f>
        <v>100</v>
      </c>
    </row>
    <row r="3" spans="1:8" ht="13.5">
      <c r="A3" s="5" t="s">
        <v>318</v>
      </c>
      <c r="B3" s="1">
        <v>33</v>
      </c>
      <c r="C3" s="1">
        <v>14</v>
      </c>
      <c r="D3" s="1">
        <v>5</v>
      </c>
      <c r="E3" s="1">
        <v>0</v>
      </c>
      <c r="F3" s="1">
        <v>5</v>
      </c>
      <c r="G3" s="1">
        <v>0</v>
      </c>
      <c r="H3" s="1">
        <f>SUM($B$3:$G$3)</f>
        <v>57</v>
      </c>
    </row>
    <row r="4" spans="1:8" ht="13.5">
      <c r="A4" s="5" t="s">
        <v>319</v>
      </c>
      <c r="B4" s="1">
        <v>33</v>
      </c>
      <c r="C4" s="1">
        <v>24</v>
      </c>
      <c r="D4" s="1">
        <v>5</v>
      </c>
      <c r="E4" s="1">
        <v>16</v>
      </c>
      <c r="F4" s="1">
        <v>4</v>
      </c>
      <c r="G4" s="1">
        <v>0</v>
      </c>
      <c r="H4" s="1">
        <f>SUM($B$4:$G$4)</f>
        <v>82</v>
      </c>
    </row>
    <row r="5" spans="1:8" ht="13.5">
      <c r="A5" s="5" t="s">
        <v>320</v>
      </c>
      <c r="B5" s="1">
        <v>33</v>
      </c>
      <c r="C5" s="1">
        <v>14</v>
      </c>
      <c r="D5" s="1">
        <v>13</v>
      </c>
      <c r="E5" s="1">
        <v>0</v>
      </c>
      <c r="F5" s="1">
        <v>0</v>
      </c>
      <c r="G5" s="1">
        <v>0</v>
      </c>
      <c r="H5" s="1">
        <f>SUM($B$5:$G$5)</f>
        <v>60</v>
      </c>
    </row>
    <row r="6" spans="1:8" ht="13.5">
      <c r="A6" s="5" t="s">
        <v>321</v>
      </c>
      <c r="B6" s="1">
        <v>17</v>
      </c>
      <c r="C6" s="1">
        <v>16</v>
      </c>
      <c r="D6" s="1">
        <v>35</v>
      </c>
      <c r="E6" s="1">
        <v>13</v>
      </c>
      <c r="F6" s="1">
        <v>0</v>
      </c>
      <c r="G6" s="1">
        <v>0</v>
      </c>
      <c r="H6" s="1">
        <f>SUM($B$6:$G$6)</f>
        <v>81</v>
      </c>
    </row>
    <row r="7" spans="1:8" ht="13.5">
      <c r="A7" s="5" t="s">
        <v>322</v>
      </c>
      <c r="B7" s="1">
        <v>17</v>
      </c>
      <c r="C7" s="1">
        <v>19</v>
      </c>
      <c r="D7" s="1">
        <v>35</v>
      </c>
      <c r="E7" s="1">
        <v>0</v>
      </c>
      <c r="F7" s="1">
        <v>0</v>
      </c>
      <c r="G7" s="1">
        <v>0</v>
      </c>
      <c r="H7" s="1">
        <f>SUM($B$7:$G$7)</f>
        <v>71</v>
      </c>
    </row>
    <row r="8" spans="1:8" ht="13.5">
      <c r="A8" s="5" t="s">
        <v>323</v>
      </c>
      <c r="B8" s="1">
        <v>17</v>
      </c>
      <c r="C8" s="1">
        <v>38</v>
      </c>
      <c r="D8" s="1">
        <v>17</v>
      </c>
      <c r="E8" s="1">
        <v>0</v>
      </c>
      <c r="F8" s="1">
        <v>6</v>
      </c>
      <c r="G8" s="1">
        <v>3</v>
      </c>
      <c r="H8" s="1">
        <f>SUM($B$8:$G$8)</f>
        <v>81</v>
      </c>
    </row>
    <row r="9" spans="1:8" ht="15">
      <c r="A9" s="5" t="s">
        <v>324</v>
      </c>
      <c r="B9" s="1">
        <v>32</v>
      </c>
      <c r="C9" s="1">
        <v>22</v>
      </c>
      <c r="D9" s="1">
        <v>12</v>
      </c>
      <c r="E9" s="1">
        <v>0</v>
      </c>
      <c r="F9" s="1">
        <v>1</v>
      </c>
      <c r="G9" s="1">
        <v>0</v>
      </c>
      <c r="H9" s="1">
        <f>SUM($B$9:$G$9)</f>
        <v>67</v>
      </c>
    </row>
    <row r="10" spans="1:8" ht="15">
      <c r="A10" s="5" t="s">
        <v>325</v>
      </c>
      <c r="B10" s="1">
        <v>0</v>
      </c>
      <c r="C10" s="1">
        <v>10</v>
      </c>
      <c r="D10" s="1">
        <v>11</v>
      </c>
      <c r="E10" s="1">
        <v>0</v>
      </c>
      <c r="F10" s="1">
        <v>3</v>
      </c>
      <c r="G10" s="1">
        <v>69</v>
      </c>
      <c r="H10" s="1">
        <f>SUM($B$10:$G$10)</f>
        <v>93</v>
      </c>
    </row>
    <row r="11" spans="1:8" ht="15">
      <c r="A11" s="5" t="s">
        <v>326</v>
      </c>
      <c r="B11" s="1">
        <v>19</v>
      </c>
      <c r="C11" s="1">
        <v>10</v>
      </c>
      <c r="D11" s="1">
        <v>40</v>
      </c>
      <c r="E11" s="1">
        <v>0</v>
      </c>
      <c r="F11" s="1">
        <v>0</v>
      </c>
      <c r="G11" s="1">
        <v>0</v>
      </c>
      <c r="H11" s="1">
        <f>SUM($B$11:$G$11)</f>
        <v>69</v>
      </c>
    </row>
    <row r="12" spans="1:8" ht="15" thickBot="1">
      <c r="A12" s="7" t="s">
        <v>444</v>
      </c>
      <c r="B12" s="8">
        <f aca="true" t="shared" si="0" ref="B12:G12">$A2:$IV2+$A3:$IV3+$A4:$IV4+$A5:$IV5+$A6:$IV6+$A7:$IV7+$A8:$IV8+$A9:$IV9+$A10:$IV10+$A11:$IV11</f>
        <v>201</v>
      </c>
      <c r="C12" s="8">
        <f t="shared" si="0"/>
        <v>188</v>
      </c>
      <c r="D12" s="8">
        <f t="shared" si="0"/>
        <v>184</v>
      </c>
      <c r="E12" s="8">
        <f t="shared" si="0"/>
        <v>29</v>
      </c>
      <c r="F12" s="8">
        <f t="shared" si="0"/>
        <v>23</v>
      </c>
      <c r="G12" s="8">
        <f t="shared" si="0"/>
        <v>136</v>
      </c>
      <c r="H12" s="8">
        <f>SUM($B$12:$G$12)</f>
        <v>761</v>
      </c>
    </row>
    <row r="13" spans="1:8" ht="15.75" thickBot="1" thickTop="1">
      <c r="A13" s="9" t="s">
        <v>401</v>
      </c>
      <c r="B13" s="10">
        <f>25.1</f>
        <v>25.1</v>
      </c>
      <c r="C13" s="10">
        <f>12:12/8</f>
        <v>23.5</v>
      </c>
      <c r="D13" s="10">
        <f>12:12/8</f>
        <v>23</v>
      </c>
      <c r="E13" s="10">
        <f>3.7</f>
        <v>3.7</v>
      </c>
      <c r="F13" s="10">
        <f>2.9</f>
        <v>2.9</v>
      </c>
      <c r="G13" s="11">
        <f>12:12/8</f>
        <v>17</v>
      </c>
      <c r="H13" s="12">
        <f>95.1</f>
        <v>95.1</v>
      </c>
    </row>
    <row r="15" ht="13.5">
      <c r="A15" s="4" t="s">
        <v>42</v>
      </c>
    </row>
    <row r="16" ht="15">
      <c r="A16" s="15" t="s">
        <v>297</v>
      </c>
    </row>
    <row r="17" ht="15">
      <c r="A17" s="15" t="s">
        <v>298</v>
      </c>
    </row>
    <row r="18" ht="15">
      <c r="A18" s="15" t="s">
        <v>125</v>
      </c>
    </row>
    <row r="19" ht="15">
      <c r="A19" s="15" t="s">
        <v>126</v>
      </c>
    </row>
    <row r="20" ht="13.5">
      <c r="A20" s="4" t="s">
        <v>296</v>
      </c>
    </row>
    <row r="21" ht="13.5">
      <c r="A21" s="4" t="s">
        <v>343</v>
      </c>
    </row>
    <row r="22" ht="13.5">
      <c r="A22" s="4" t="s">
        <v>127</v>
      </c>
    </row>
  </sheetData>
  <printOptions/>
  <pageMargins left="0.75" right="0.75" top="1" bottom="1" header="0.5" footer="0.5"/>
  <pageSetup orientation="landscape" paperSize="9"/>
  <headerFooter alignWithMargins="0">
    <oddHeader>&amp;C&amp;"Verdana,Bold"&amp;22Thaiföld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2">
      <selection activeCell="D38" sqref="D38"/>
    </sheetView>
  </sheetViews>
  <sheetFormatPr defaultColWidth="11.00390625" defaultRowHeight="12.75"/>
  <cols>
    <col min="1" max="1" width="11.75390625" style="0" customWidth="1"/>
  </cols>
  <sheetData>
    <row r="1" spans="1:8" ht="13.5">
      <c r="A1" s="1"/>
      <c r="B1" s="2" t="s">
        <v>218</v>
      </c>
      <c r="C1" s="2" t="s">
        <v>219</v>
      </c>
      <c r="D1" s="2" t="s">
        <v>439</v>
      </c>
      <c r="E1" s="2" t="s">
        <v>440</v>
      </c>
      <c r="F1" s="2" t="s">
        <v>441</v>
      </c>
      <c r="G1" s="2" t="s">
        <v>400</v>
      </c>
      <c r="H1" s="3" t="s">
        <v>444</v>
      </c>
    </row>
    <row r="2" spans="1:8" ht="15">
      <c r="A2" s="5" t="s">
        <v>425</v>
      </c>
      <c r="B2" s="1">
        <v>0</v>
      </c>
      <c r="C2" s="1">
        <v>5</v>
      </c>
      <c r="D2" s="1">
        <v>12</v>
      </c>
      <c r="E2" s="1">
        <v>0</v>
      </c>
      <c r="F2" s="1">
        <v>0</v>
      </c>
      <c r="G2" s="1">
        <v>0</v>
      </c>
      <c r="H2" s="1">
        <f aca="true" t="shared" si="0" ref="H2:H30">B$1:B$65536+C$1:C$65536+D$1:D$65536+E$1:E$65536+F$1:F$65536+G$1:G$65536</f>
        <v>17</v>
      </c>
    </row>
    <row r="3" spans="1:8" ht="13.5">
      <c r="A3" s="5" t="s">
        <v>403</v>
      </c>
      <c r="B3" s="1">
        <v>20</v>
      </c>
      <c r="C3" s="1">
        <v>23</v>
      </c>
      <c r="D3" s="1">
        <v>10</v>
      </c>
      <c r="E3" s="1">
        <v>0</v>
      </c>
      <c r="F3" s="1">
        <v>0</v>
      </c>
      <c r="G3" s="1">
        <v>5</v>
      </c>
      <c r="H3" s="1">
        <f t="shared" si="0"/>
        <v>58</v>
      </c>
    </row>
    <row r="4" spans="1:8" ht="13.5">
      <c r="A4" s="5" t="s">
        <v>404</v>
      </c>
      <c r="B4" s="1">
        <v>18</v>
      </c>
      <c r="C4" s="1">
        <v>43</v>
      </c>
      <c r="D4" s="1">
        <v>1</v>
      </c>
      <c r="E4" s="1">
        <v>5</v>
      </c>
      <c r="F4" s="1">
        <v>5</v>
      </c>
      <c r="G4" s="1">
        <v>1</v>
      </c>
      <c r="H4" s="1">
        <f t="shared" si="0"/>
        <v>73</v>
      </c>
    </row>
    <row r="5" spans="1:8" ht="13.5">
      <c r="A5" s="5" t="s">
        <v>405</v>
      </c>
      <c r="B5" s="1">
        <v>15</v>
      </c>
      <c r="C5" s="1">
        <v>21</v>
      </c>
      <c r="D5" s="1">
        <v>0</v>
      </c>
      <c r="E5" s="1">
        <v>3</v>
      </c>
      <c r="F5" s="1">
        <v>7</v>
      </c>
      <c r="G5" s="1">
        <v>27</v>
      </c>
      <c r="H5" s="1">
        <f t="shared" si="0"/>
        <v>73</v>
      </c>
    </row>
    <row r="6" spans="1:8" ht="13.5">
      <c r="A6" s="5" t="s">
        <v>406</v>
      </c>
      <c r="B6" s="1">
        <v>15</v>
      </c>
      <c r="C6" s="1">
        <v>14</v>
      </c>
      <c r="D6" s="1">
        <v>7</v>
      </c>
      <c r="E6" s="1">
        <v>0</v>
      </c>
      <c r="F6" s="1">
        <v>0</v>
      </c>
      <c r="G6" s="1">
        <v>3</v>
      </c>
      <c r="H6" s="1">
        <f t="shared" si="0"/>
        <v>39</v>
      </c>
    </row>
    <row r="7" spans="1:8" ht="15">
      <c r="A7" s="5" t="s">
        <v>157</v>
      </c>
      <c r="B7" s="1">
        <v>22</v>
      </c>
      <c r="C7" s="1">
        <v>3</v>
      </c>
      <c r="D7" s="1">
        <v>7</v>
      </c>
      <c r="E7" s="1">
        <v>0</v>
      </c>
      <c r="F7" s="1">
        <v>0</v>
      </c>
      <c r="G7" s="1">
        <v>0</v>
      </c>
      <c r="H7" s="1">
        <f t="shared" si="0"/>
        <v>32</v>
      </c>
    </row>
    <row r="8" spans="1:8" ht="15">
      <c r="A8" s="5" t="s">
        <v>156</v>
      </c>
      <c r="B8" s="1">
        <v>0</v>
      </c>
      <c r="C8" s="1">
        <v>24</v>
      </c>
      <c r="D8" s="32">
        <v>0</v>
      </c>
      <c r="E8" s="1">
        <v>0</v>
      </c>
      <c r="F8" s="1">
        <v>0</v>
      </c>
      <c r="G8" s="1">
        <v>0</v>
      </c>
      <c r="H8" s="1">
        <f t="shared" si="0"/>
        <v>24</v>
      </c>
    </row>
    <row r="9" spans="1:8" ht="13.5">
      <c r="A9" s="5" t="s">
        <v>407</v>
      </c>
      <c r="B9" s="1">
        <v>19</v>
      </c>
      <c r="C9" s="1">
        <v>47</v>
      </c>
      <c r="D9" s="1">
        <v>10</v>
      </c>
      <c r="E9" s="1">
        <v>0</v>
      </c>
      <c r="F9" s="1">
        <v>0</v>
      </c>
      <c r="G9" s="1">
        <v>0</v>
      </c>
      <c r="H9" s="1">
        <f t="shared" si="0"/>
        <v>76</v>
      </c>
    </row>
    <row r="10" spans="1:8" ht="13.5">
      <c r="A10" s="5" t="s">
        <v>408</v>
      </c>
      <c r="B10" s="1">
        <v>19</v>
      </c>
      <c r="C10" s="1">
        <v>16</v>
      </c>
      <c r="D10" s="1">
        <v>37</v>
      </c>
      <c r="E10" s="1">
        <v>0</v>
      </c>
      <c r="F10" s="1">
        <v>0</v>
      </c>
      <c r="G10" s="1">
        <v>0</v>
      </c>
      <c r="H10" s="1">
        <f t="shared" si="0"/>
        <v>72</v>
      </c>
    </row>
    <row r="11" spans="1:8" ht="13.5">
      <c r="A11" s="5" t="s">
        <v>409</v>
      </c>
      <c r="B11" s="1">
        <v>12</v>
      </c>
      <c r="C11" s="1">
        <v>16</v>
      </c>
      <c r="D11" s="1">
        <v>0</v>
      </c>
      <c r="E11" s="1">
        <v>0</v>
      </c>
      <c r="F11" s="1">
        <v>0</v>
      </c>
      <c r="G11" s="1">
        <v>210</v>
      </c>
      <c r="H11" s="1">
        <f t="shared" si="0"/>
        <v>238</v>
      </c>
    </row>
    <row r="12" spans="1:8" ht="13.5">
      <c r="A12" s="5" t="s">
        <v>410</v>
      </c>
      <c r="B12" s="1">
        <v>12</v>
      </c>
      <c r="C12" s="1">
        <v>7</v>
      </c>
      <c r="D12" s="1">
        <v>0</v>
      </c>
      <c r="E12" s="1">
        <v>0</v>
      </c>
      <c r="F12" s="1">
        <v>0</v>
      </c>
      <c r="G12" s="1">
        <v>185</v>
      </c>
      <c r="H12" s="1">
        <f t="shared" si="0"/>
        <v>204</v>
      </c>
    </row>
    <row r="13" spans="1:8" ht="13.5">
      <c r="A13" s="5" t="s">
        <v>411</v>
      </c>
      <c r="B13" s="1">
        <v>22</v>
      </c>
      <c r="C13" s="1">
        <v>18</v>
      </c>
      <c r="D13" s="1">
        <v>67</v>
      </c>
      <c r="E13" s="1">
        <v>0</v>
      </c>
      <c r="F13" s="1">
        <v>0</v>
      </c>
      <c r="G13" s="1">
        <v>0</v>
      </c>
      <c r="H13" s="1">
        <f t="shared" si="0"/>
        <v>107</v>
      </c>
    </row>
    <row r="14" spans="1:8" ht="13.5">
      <c r="A14" s="5" t="s">
        <v>412</v>
      </c>
      <c r="B14" s="1">
        <v>19</v>
      </c>
      <c r="C14" s="1">
        <v>15</v>
      </c>
      <c r="D14" s="1">
        <v>45</v>
      </c>
      <c r="E14" s="1">
        <v>0</v>
      </c>
      <c r="F14" s="1">
        <v>0</v>
      </c>
      <c r="G14" s="1">
        <v>0</v>
      </c>
      <c r="H14" s="1">
        <f t="shared" si="0"/>
        <v>79</v>
      </c>
    </row>
    <row r="15" spans="1:8" ht="13.5">
      <c r="A15" s="5" t="s">
        <v>413</v>
      </c>
      <c r="B15" s="1">
        <v>15</v>
      </c>
      <c r="C15" s="1">
        <v>25</v>
      </c>
      <c r="D15" s="1">
        <v>36</v>
      </c>
      <c r="E15" s="1">
        <v>0</v>
      </c>
      <c r="F15" s="1">
        <v>1</v>
      </c>
      <c r="G15" s="1">
        <v>0</v>
      </c>
      <c r="H15" s="1">
        <f t="shared" si="0"/>
        <v>77</v>
      </c>
    </row>
    <row r="16" spans="1:8" ht="13.5">
      <c r="A16" s="5" t="s">
        <v>414</v>
      </c>
      <c r="B16" s="1">
        <v>16</v>
      </c>
      <c r="C16" s="1">
        <v>54</v>
      </c>
      <c r="D16" s="1">
        <v>3</v>
      </c>
      <c r="E16" s="1">
        <v>0</v>
      </c>
      <c r="F16" s="1">
        <v>0</v>
      </c>
      <c r="G16" s="1">
        <v>3</v>
      </c>
      <c r="H16" s="1">
        <f t="shared" si="0"/>
        <v>76</v>
      </c>
    </row>
    <row r="17" spans="1:8" ht="13.5">
      <c r="A17" s="5" t="s">
        <v>415</v>
      </c>
      <c r="B17" s="1">
        <v>16</v>
      </c>
      <c r="C17" s="1">
        <v>9</v>
      </c>
      <c r="D17" s="1">
        <v>11</v>
      </c>
      <c r="E17" s="1">
        <v>22</v>
      </c>
      <c r="F17" s="1">
        <v>0</v>
      </c>
      <c r="G17" s="1">
        <v>0</v>
      </c>
      <c r="H17" s="1">
        <f t="shared" si="0"/>
        <v>58</v>
      </c>
    </row>
    <row r="18" spans="1:8" ht="13.5">
      <c r="A18" s="5" t="s">
        <v>416</v>
      </c>
      <c r="B18" s="1">
        <v>16</v>
      </c>
      <c r="C18" s="1">
        <v>14</v>
      </c>
      <c r="D18" s="1">
        <v>24</v>
      </c>
      <c r="E18" s="1">
        <v>0</v>
      </c>
      <c r="F18" s="1">
        <v>0</v>
      </c>
      <c r="G18" s="1">
        <v>0</v>
      </c>
      <c r="H18" s="1">
        <f t="shared" si="0"/>
        <v>54</v>
      </c>
    </row>
    <row r="19" spans="1:8" ht="13.5">
      <c r="A19" s="5" t="s">
        <v>417</v>
      </c>
      <c r="B19" s="1">
        <v>19</v>
      </c>
      <c r="C19" s="1">
        <v>11</v>
      </c>
      <c r="D19" s="1">
        <v>47</v>
      </c>
      <c r="E19" s="1">
        <v>15</v>
      </c>
      <c r="F19" s="1">
        <v>0</v>
      </c>
      <c r="G19" s="1">
        <v>0</v>
      </c>
      <c r="H19" s="1">
        <f t="shared" si="0"/>
        <v>92</v>
      </c>
    </row>
    <row r="20" spans="1:8" ht="13.5">
      <c r="A20" s="5" t="s">
        <v>418</v>
      </c>
      <c r="B20" s="1">
        <v>26</v>
      </c>
      <c r="C20" s="1">
        <v>37</v>
      </c>
      <c r="D20" s="1">
        <v>49</v>
      </c>
      <c r="E20" s="1">
        <v>13</v>
      </c>
      <c r="F20" s="1">
        <v>0</v>
      </c>
      <c r="G20" s="1">
        <v>9</v>
      </c>
      <c r="H20" s="1">
        <f t="shared" si="0"/>
        <v>134</v>
      </c>
    </row>
    <row r="21" spans="1:8" ht="15">
      <c r="A21" s="5" t="s">
        <v>158</v>
      </c>
      <c r="B21" s="1">
        <v>19</v>
      </c>
      <c r="C21" s="1">
        <v>5</v>
      </c>
      <c r="D21" s="1">
        <v>42</v>
      </c>
      <c r="E21" s="1">
        <v>0</v>
      </c>
      <c r="F21" s="1">
        <v>0</v>
      </c>
      <c r="G21" s="1">
        <v>1</v>
      </c>
      <c r="H21" s="1">
        <f t="shared" si="0"/>
        <v>67</v>
      </c>
    </row>
    <row r="22" spans="1:8" ht="13.5">
      <c r="A22" s="5" t="s">
        <v>159</v>
      </c>
      <c r="B22" s="1">
        <v>0</v>
      </c>
      <c r="C22" s="1">
        <v>23</v>
      </c>
      <c r="D22" s="1">
        <v>21</v>
      </c>
      <c r="E22" s="1">
        <v>0</v>
      </c>
      <c r="F22" s="1">
        <v>0</v>
      </c>
      <c r="G22" s="1">
        <v>1</v>
      </c>
      <c r="H22" s="1">
        <f t="shared" si="0"/>
        <v>45</v>
      </c>
    </row>
    <row r="23" spans="1:8" ht="13.5">
      <c r="A23" s="5" t="s">
        <v>419</v>
      </c>
      <c r="B23" s="1">
        <v>19</v>
      </c>
      <c r="C23" s="1">
        <v>30</v>
      </c>
      <c r="D23" s="1">
        <v>21</v>
      </c>
      <c r="E23" s="1">
        <v>0</v>
      </c>
      <c r="F23" s="1">
        <v>1</v>
      </c>
      <c r="G23" s="1">
        <v>0</v>
      </c>
      <c r="H23" s="1">
        <f t="shared" si="0"/>
        <v>71</v>
      </c>
    </row>
    <row r="24" spans="1:8" ht="13.5">
      <c r="A24" s="5" t="s">
        <v>420</v>
      </c>
      <c r="B24" s="1">
        <v>11</v>
      </c>
      <c r="C24" s="1">
        <v>14</v>
      </c>
      <c r="D24" s="1">
        <v>3</v>
      </c>
      <c r="E24" s="1">
        <v>0</v>
      </c>
      <c r="F24" s="1">
        <v>0</v>
      </c>
      <c r="G24" s="1">
        <v>4</v>
      </c>
      <c r="H24" s="1">
        <f t="shared" si="0"/>
        <v>32</v>
      </c>
    </row>
    <row r="25" spans="1:8" ht="13.5">
      <c r="A25" s="5" t="s">
        <v>421</v>
      </c>
      <c r="B25" s="1">
        <v>11</v>
      </c>
      <c r="C25" s="1">
        <v>15</v>
      </c>
      <c r="D25" s="1">
        <v>1</v>
      </c>
      <c r="E25" s="1">
        <v>10</v>
      </c>
      <c r="F25" s="1">
        <v>0</v>
      </c>
      <c r="G25" s="1">
        <v>11</v>
      </c>
      <c r="H25" s="1">
        <f t="shared" si="0"/>
        <v>48</v>
      </c>
    </row>
    <row r="26" spans="1:8" ht="13.5">
      <c r="A26" s="5" t="s">
        <v>422</v>
      </c>
      <c r="B26" s="1">
        <v>11</v>
      </c>
      <c r="C26" s="1">
        <v>14</v>
      </c>
      <c r="D26" s="1">
        <v>20</v>
      </c>
      <c r="E26" s="1">
        <v>0</v>
      </c>
      <c r="F26" s="1">
        <v>2</v>
      </c>
      <c r="G26" s="1">
        <v>0</v>
      </c>
      <c r="H26" s="1">
        <f t="shared" si="0"/>
        <v>47</v>
      </c>
    </row>
    <row r="27" spans="1:8" ht="13.5">
      <c r="A27" s="5" t="s">
        <v>423</v>
      </c>
      <c r="B27" s="1">
        <v>16</v>
      </c>
      <c r="C27" s="1">
        <v>20</v>
      </c>
      <c r="D27" s="1">
        <v>9</v>
      </c>
      <c r="E27" s="1">
        <v>3</v>
      </c>
      <c r="F27" s="1">
        <v>0</v>
      </c>
      <c r="G27" s="1">
        <v>3</v>
      </c>
      <c r="H27" s="1">
        <f t="shared" si="0"/>
        <v>51</v>
      </c>
    </row>
    <row r="28" spans="1:8" ht="13.5">
      <c r="A28" s="5" t="s">
        <v>424</v>
      </c>
      <c r="B28" s="1">
        <v>16</v>
      </c>
      <c r="C28" s="1">
        <v>45</v>
      </c>
      <c r="D28" s="1">
        <v>11</v>
      </c>
      <c r="E28" s="1">
        <v>0</v>
      </c>
      <c r="F28" s="1">
        <v>0</v>
      </c>
      <c r="G28" s="1">
        <v>2</v>
      </c>
      <c r="H28" s="1">
        <f t="shared" si="0"/>
        <v>74</v>
      </c>
    </row>
    <row r="29" spans="1:8" ht="13.5">
      <c r="A29" s="5" t="s">
        <v>160</v>
      </c>
      <c r="B29" s="1">
        <v>21</v>
      </c>
      <c r="C29" s="1">
        <v>8</v>
      </c>
      <c r="D29" s="1">
        <v>7</v>
      </c>
      <c r="E29" s="1">
        <v>0</v>
      </c>
      <c r="F29" s="1">
        <v>0</v>
      </c>
      <c r="G29" s="1">
        <v>0</v>
      </c>
      <c r="H29" s="1">
        <f t="shared" si="0"/>
        <v>36</v>
      </c>
    </row>
    <row r="30" spans="1:8" ht="15" thickBot="1">
      <c r="A30" s="34" t="s">
        <v>444</v>
      </c>
      <c r="B30" s="8">
        <f aca="true" t="shared" si="1" ref="B30:G30">$A2:$IV2+$A3:$IV3+$A4:$IV4+$A5:$IV5+$A6:$IV6+$A7:$IV7+$A8:$IV8+$A9:$IV9+$A10:$IV10+$A11:$IV11+$A12:$IV12+$A13:$IV13+$A14:$IV14+$A15:$IV15+$A16:$IV16+$A17:$IV17+$A18:$IV18+$A19:$IV19+$A20:$IV20+$A21:$IV21+$A22:$IV22+$A23:$IV23+$A24:$IV24+$A25:$IV25+$A26:$IV26+$A27:$IV27+$A28:$IV28+$A29:$IV29</f>
        <v>425</v>
      </c>
      <c r="C30" s="8">
        <f t="shared" si="1"/>
        <v>576</v>
      </c>
      <c r="D30" s="8">
        <f t="shared" si="1"/>
        <v>501</v>
      </c>
      <c r="E30" s="8">
        <f t="shared" si="1"/>
        <v>71</v>
      </c>
      <c r="F30" s="8">
        <f t="shared" si="1"/>
        <v>16</v>
      </c>
      <c r="G30" s="8">
        <f t="shared" si="1"/>
        <v>465</v>
      </c>
      <c r="H30" s="8">
        <f t="shared" si="0"/>
        <v>2054</v>
      </c>
    </row>
    <row r="31" spans="1:8" ht="15.75" thickBot="1" thickTop="1">
      <c r="A31" s="35" t="s">
        <v>401</v>
      </c>
      <c r="B31" s="10">
        <f>30:30/25</f>
        <v>17</v>
      </c>
      <c r="C31" s="10">
        <v>23</v>
      </c>
      <c r="D31" s="10">
        <v>20</v>
      </c>
      <c r="E31" s="10">
        <v>2.8</v>
      </c>
      <c r="F31" s="10">
        <f>0.6</f>
        <v>0.6</v>
      </c>
      <c r="G31" s="11">
        <f>30:30/25</f>
        <v>18.6</v>
      </c>
      <c r="H31" s="18">
        <v>82.2</v>
      </c>
    </row>
    <row r="33" ht="13.5">
      <c r="A33" s="4" t="s">
        <v>42</v>
      </c>
    </row>
    <row r="34" ht="15">
      <c r="A34" s="15" t="s">
        <v>360</v>
      </c>
    </row>
    <row r="35" ht="15">
      <c r="A35" s="15" t="s">
        <v>361</v>
      </c>
    </row>
    <row r="36" ht="15">
      <c r="A36" s="15" t="s">
        <v>362</v>
      </c>
    </row>
    <row r="37" ht="15">
      <c r="A37" s="15" t="s">
        <v>10</v>
      </c>
    </row>
    <row r="38" ht="13.5">
      <c r="A38" s="4" t="s">
        <v>161</v>
      </c>
    </row>
    <row r="39" ht="13.5">
      <c r="A39" s="4" t="s">
        <v>359</v>
      </c>
    </row>
    <row r="40" ht="13.5">
      <c r="A40" s="4" t="s">
        <v>11</v>
      </c>
    </row>
    <row r="41" ht="13.5">
      <c r="A41" s="4" t="s">
        <v>343</v>
      </c>
    </row>
    <row r="42" ht="13.5">
      <c r="A42" s="4" t="s">
        <v>178</v>
      </c>
    </row>
    <row r="43" ht="13.5">
      <c r="A43" s="4"/>
    </row>
  </sheetData>
  <printOptions/>
  <pageMargins left="0.75" right="0.75" top="1" bottom="1" header="0.5" footer="0.5"/>
  <pageSetup orientation="landscape" paperSize="9"/>
  <headerFooter alignWithMargins="0">
    <oddHeader>&amp;C&amp;"Verdana,Bold"&amp;22Malajzia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獫票楧栮捯洀鉭曮㞱Û뜰⠲쎔딁烊皭〼፥ᙼ䕸忤઱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Marton Bede</dc:creator>
  <cp:keywords/>
  <dc:description/>
  <cp:lastModifiedBy>Marton Bede</cp:lastModifiedBy>
  <cp:lastPrinted>2008-08-28T20:37:37Z</cp:lastPrinted>
  <dcterms:created xsi:type="dcterms:W3CDTF">2008-03-25T16:46:38Z</dcterms:created>
  <cp:category/>
  <cp:version/>
  <cp:contentType/>
  <cp:contentStatus/>
</cp:coreProperties>
</file>