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balint_david/Downloads/"/>
    </mc:Choice>
  </mc:AlternateContent>
  <xr:revisionPtr revIDLastSave="0" documentId="8_{483FF08F-82F7-1141-B1D5-A9A4F3EB53A2}" xr6:coauthVersionLast="47" xr6:coauthVersionMax="47" xr10:uidLastSave="{00000000-0000-0000-0000-000000000000}"/>
  <bookViews>
    <workbookView xWindow="0" yWindow="600" windowWidth="28800" windowHeight="15620" activeTab="3" xr2:uid="{00000000-000D-0000-FFFF-FFFF00000000}"/>
  </bookViews>
  <sheets>
    <sheet name="Munkaido_kalkulator" sheetId="1" r:id="rId1"/>
    <sheet name="Flotta_kalkulator" sheetId="2" r:id="rId2"/>
    <sheet name="Dontesi_matrix" sheetId="3" r:id="rId3"/>
    <sheet name="SaaS_ROI" sheetId="4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  <c r="C7" i="4" s="1"/>
  <c r="C8" i="4" s="1"/>
  <c r="B6" i="4"/>
  <c r="B7" i="4" s="1"/>
  <c r="B8" i="4" s="1"/>
  <c r="C5" i="4"/>
  <c r="C4" i="4"/>
  <c r="B4" i="4"/>
  <c r="C3" i="4"/>
  <c r="B3" i="4"/>
  <c r="B7" i="2"/>
  <c r="B8" i="1"/>
</calcChain>
</file>

<file path=xl/sharedStrings.xml><?xml version="1.0" encoding="utf-8"?>
<sst xmlns="http://schemas.openxmlformats.org/spreadsheetml/2006/main" count="90" uniqueCount="78">
  <si>
    <t>Paraméter</t>
  </si>
  <si>
    <t>Érték / Képlet</t>
  </si>
  <si>
    <t>Mértékegység</t>
  </si>
  <si>
    <t>Magyarázat / Útmutató</t>
  </si>
  <si>
    <t>Dolgozók száma</t>
  </si>
  <si>
    <t>fő</t>
  </si>
  <si>
    <t>Az adminisztrációban érintett munkavállalók létszáma</t>
  </si>
  <si>
    <t>Havi adminisztrációs idő dolgozónként</t>
  </si>
  <si>
    <t>óra / hó</t>
  </si>
  <si>
    <t>Időgyűjtés, jelenléti ívek ellenőrzése, javítása</t>
  </si>
  <si>
    <t>Vezetői jóváhagyási idő dolgozónként</t>
  </si>
  <si>
    <t>Vezetői egyeztetés, jóváhagyás, hibák kiszűrése</t>
  </si>
  <si>
    <t>Óradíj / bérköltség (átlagos admin)</t>
  </si>
  <si>
    <t>Ft / óra</t>
  </si>
  <si>
    <t>Az adminisztrációt végzők bruttó bérköltsége</t>
  </si>
  <si>
    <t>Hibák becsült havi közvetlen költsége</t>
  </si>
  <si>
    <t>Ft / hó</t>
  </si>
  <si>
    <t>Hibás bérszámfejtésből, téves túlórából fakadó veszteség</t>
  </si>
  <si>
    <t>Riportolás és elemzés havi ideje</t>
  </si>
  <si>
    <t>Összesítések, riportok küldése a vezetésnek/könyvelőnek</t>
  </si>
  <si>
    <t>Munkaidő adminisztráció havi összköltsége</t>
  </si>
  <si>
    <t>Képlet: (admin idő + jóváhagyási idő) * óradíj + riportolási órák * óradíj + hibaköltség</t>
  </si>
  <si>
    <t>Céges autók száma</t>
  </si>
  <si>
    <t>darab</t>
  </si>
  <si>
    <t>A cég tulajdonában vagy lízingjében lévő járművek száma</t>
  </si>
  <si>
    <t>Havi adminisztrációs idő autónként</t>
  </si>
  <si>
    <t>Karbantartás szervezés, dokumentumok, tankolások követése</t>
  </si>
  <si>
    <t>Adminisztrátor / diszpécser óradíja</t>
  </si>
  <si>
    <t>A flottaadminisztrációt végző személy bérköltsége</t>
  </si>
  <si>
    <t>Elmulasztott határidők becsült havi költsége</t>
  </si>
  <si>
    <t>Elfelejtett szerviz, lekésett műszaki, bírságok, lejárt okmányok kockázata</t>
  </si>
  <si>
    <t>Üzemanyag kontroll hiányából eredő veszteség</t>
  </si>
  <si>
    <t>Magánhasználat, pontatlan utak, ellenőrizetlen fogyasztás</t>
  </si>
  <si>
    <t>Flotta adminisztráció havi összköltsége</t>
  </si>
  <si>
    <t>Képlet: (autók * idő * óradíj) + határidő hibák + üzemanyag veszteség</t>
  </si>
  <si>
    <t>Szempont</t>
  </si>
  <si>
    <t>Excel (Sablon)</t>
  </si>
  <si>
    <t>Egyszerű online rendszer</t>
  </si>
  <si>
    <t>Komplex enterprise rendszer</t>
  </si>
  <si>
    <t>Ajánlott megoldás</t>
  </si>
  <si>
    <t>Mikor elég / Mikor kell?</t>
  </si>
  <si>
    <t>1-5 dolgozó / 1-3 autó, nincs bonyolult beosztás vagy projekt</t>
  </si>
  <si>
    <t>5-50 dolgozó / 3-30 autó, rugalmas beosztás, riportok, jóváhagyási szintek</t>
  </si>
  <si>
    <t>50+ dolgozó / 30+ autó, HR-suite integráció, egyedi telematika, SAP link</t>
  </si>
  <si>
    <t>Dolgozók és autók száma alapján</t>
  </si>
  <si>
    <t>Munkaidő kezelés</t>
  </si>
  <si>
    <t>Manuális beírás, nincs jóváhagyási napló, képlethibák</t>
  </si>
  <si>
    <t>Online jelenléti ív, automatikus túlóraszámítás, bérszámfejtési export</t>
  </si>
  <si>
    <t>Komplex integrált műszak-beosztások, beléptetőrendszer</t>
  </si>
  <si>
    <t>Egyszerű online rendszer (SimpliTime)</t>
  </si>
  <si>
    <t>Flottakezelés</t>
  </si>
  <si>
    <t>Excel táblázat, nincs automatikus riasztás vagy projekt naptár</t>
  </si>
  <si>
    <t>Sofőr-autó naptár, dokumentum lejárat riasztások, digitális szervizkönyv</t>
  </si>
  <si>
    <t>GPS nyomkövetés, valós idejű CAN-bus integráció, üzemanyagszondák</t>
  </si>
  <si>
    <t>Egyszerű online rendszer (SimpliFleet)</t>
  </si>
  <si>
    <t>Beruházási igény</t>
  </si>
  <si>
    <t>Ingyenes / saját munkaidő</t>
  </si>
  <si>
    <t>Alacsony havi előfizetés (SaaS), 0 Ft bevezetési díj</t>
  </si>
  <si>
    <t>Magas bevezetési díj, testreszabási költségek, éves licenc</t>
  </si>
  <si>
    <t>SaaS előfizetés</t>
  </si>
  <si>
    <t>Tétel</t>
  </si>
  <si>
    <t>Havi munkaidő megtakarítás</t>
  </si>
  <si>
    <t>Havi flotta megtakarítás</t>
  </si>
  <si>
    <t>Magyarázat / Számítási mód</t>
  </si>
  <si>
    <t>Havi szoftverdíj (becsült SaaS)</t>
  </si>
  <si>
    <t>Fix havi licencköltség</t>
  </si>
  <si>
    <t>Megtakarított munkaórák értéke</t>
  </si>
  <si>
    <t>A szoftverrel megtakarított adminisztrációs órák 60-80%-a</t>
  </si>
  <si>
    <t>Hibák csökkenéséből adódó megtakarítás</t>
  </si>
  <si>
    <t>A téves kifizetések, lejárt okmányok miatti büntetések 80-90%-os elkerülése</t>
  </si>
  <si>
    <t>Üzemanyag/Magánhasználat kontroll értéke</t>
  </si>
  <si>
    <t>Az üzemanyagköltségek és utak ellenőrzésének 70%-os megtakarítása</t>
  </si>
  <si>
    <t>Havi bruttó megtakarítás összesen</t>
  </si>
  <si>
    <t>Képlet: Megtakarított órák + hibák csökkenése + üzemanyag megtakarítás</t>
  </si>
  <si>
    <t>Nettó havi megtérülés (Profit)</t>
  </si>
  <si>
    <t>Képlet: Havi bruttó megtakarítás - havi szoftverdíj</t>
  </si>
  <si>
    <t>Megtérülési ráta (ROI %)</t>
  </si>
  <si>
    <t>Képlet: Nettó megtérülés / havi szoftverdíj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</si>
</sst>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\F\t"/>
    <numFmt numFmtId="166" formatCode="0.0%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166" fontId="3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40" customWidth="1"/>
    <col min="2" max="3" width="20" customWidth="1"/>
    <col min="4" max="4" width="45" customWidth="1"/>
  </cols>
  <sheetData>
    <row r="1" spans="1:4" ht="28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3">
        <v>12</v>
      </c>
      <c r="C2" s="2" t="s">
        <v>5</v>
      </c>
      <c r="D2" s="2" t="s">
        <v>6</v>
      </c>
    </row>
    <row r="3" spans="1:4" x14ac:dyDescent="0.2">
      <c r="A3" s="2" t="s">
        <v>7</v>
      </c>
      <c r="B3" s="4">
        <v>2.5</v>
      </c>
      <c r="C3" s="2" t="s">
        <v>8</v>
      </c>
      <c r="D3" s="2" t="s">
        <v>9</v>
      </c>
    </row>
    <row r="4" spans="1:4" x14ac:dyDescent="0.2">
      <c r="A4" s="2" t="s">
        <v>10</v>
      </c>
      <c r="B4" s="4">
        <v>1</v>
      </c>
      <c r="C4" s="2" t="s">
        <v>8</v>
      </c>
      <c r="D4" s="2" t="s">
        <v>11</v>
      </c>
    </row>
    <row r="5" spans="1:4" x14ac:dyDescent="0.2">
      <c r="A5" s="2" t="s">
        <v>12</v>
      </c>
      <c r="B5" s="5">
        <v>3500</v>
      </c>
      <c r="C5" s="2" t="s">
        <v>13</v>
      </c>
      <c r="D5" s="2" t="s">
        <v>14</v>
      </c>
    </row>
    <row r="6" spans="1:4" ht="28" x14ac:dyDescent="0.2">
      <c r="A6" s="2" t="s">
        <v>15</v>
      </c>
      <c r="B6" s="5">
        <v>15000</v>
      </c>
      <c r="C6" s="2" t="s">
        <v>16</v>
      </c>
      <c r="D6" s="2" t="s">
        <v>17</v>
      </c>
    </row>
    <row r="7" spans="1:4" ht="28" x14ac:dyDescent="0.2">
      <c r="A7" s="2" t="s">
        <v>18</v>
      </c>
      <c r="B7" s="4">
        <v>4</v>
      </c>
      <c r="C7" s="2" t="s">
        <v>8</v>
      </c>
      <c r="D7" s="2" t="s">
        <v>19</v>
      </c>
    </row>
    <row r="8" spans="1:4" ht="28" x14ac:dyDescent="0.2">
      <c r="A8" s="2" t="s">
        <v>20</v>
      </c>
      <c r="B8" s="6">
        <f>((B2*B3)+(B2*B4)+B7)*B5+B6</f>
        <v>176000</v>
      </c>
      <c r="C8" s="2" t="s">
        <v>16</v>
      </c>
      <c r="D8" s="2" t="s">
        <v>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40" customWidth="1"/>
    <col min="2" max="3" width="20" customWidth="1"/>
    <col min="4" max="4" width="45" customWidth="1"/>
  </cols>
  <sheetData>
    <row r="1" spans="1:4" ht="28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8" x14ac:dyDescent="0.2">
      <c r="A2" s="2" t="s">
        <v>22</v>
      </c>
      <c r="B2" s="3">
        <v>6</v>
      </c>
      <c r="C2" s="2" t="s">
        <v>23</v>
      </c>
      <c r="D2" s="2" t="s">
        <v>24</v>
      </c>
    </row>
    <row r="3" spans="1:4" ht="28" x14ac:dyDescent="0.2">
      <c r="A3" s="2" t="s">
        <v>25</v>
      </c>
      <c r="B3" s="4">
        <v>3</v>
      </c>
      <c r="C3" s="2" t="s">
        <v>8</v>
      </c>
      <c r="D3" s="2" t="s">
        <v>26</v>
      </c>
    </row>
    <row r="4" spans="1:4" x14ac:dyDescent="0.2">
      <c r="A4" s="2" t="s">
        <v>27</v>
      </c>
      <c r="B4" s="5">
        <v>3500</v>
      </c>
      <c r="C4" s="2" t="s">
        <v>13</v>
      </c>
      <c r="D4" s="2" t="s">
        <v>28</v>
      </c>
    </row>
    <row r="5" spans="1:4" ht="28" x14ac:dyDescent="0.2">
      <c r="A5" s="2" t="s">
        <v>29</v>
      </c>
      <c r="B5" s="5">
        <v>25000</v>
      </c>
      <c r="C5" s="2" t="s">
        <v>16</v>
      </c>
      <c r="D5" s="2" t="s">
        <v>30</v>
      </c>
    </row>
    <row r="6" spans="1:4" ht="28" x14ac:dyDescent="0.2">
      <c r="A6" s="2" t="s">
        <v>31</v>
      </c>
      <c r="B6" s="5">
        <v>20000</v>
      </c>
      <c r="C6" s="2" t="s">
        <v>16</v>
      </c>
      <c r="D6" s="2" t="s">
        <v>32</v>
      </c>
    </row>
    <row r="7" spans="1:4" ht="28" x14ac:dyDescent="0.2">
      <c r="A7" s="2" t="s">
        <v>33</v>
      </c>
      <c r="B7" s="6">
        <f>(B2*B3*B4)+B5+B6</f>
        <v>108000</v>
      </c>
      <c r="C7" s="2" t="s">
        <v>16</v>
      </c>
      <c r="D7" s="2" t="s">
        <v>34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5" width="25" customWidth="1"/>
  </cols>
  <sheetData>
    <row r="1" spans="1:5" ht="28" customHeight="1" x14ac:dyDescent="0.2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</row>
    <row r="2" spans="1:5" ht="42" x14ac:dyDescent="0.2">
      <c r="A2" s="2" t="s">
        <v>40</v>
      </c>
      <c r="B2" s="2" t="s">
        <v>41</v>
      </c>
      <c r="C2" s="2" t="s">
        <v>42</v>
      </c>
      <c r="D2" s="2" t="s">
        <v>43</v>
      </c>
      <c r="E2" s="2" t="s">
        <v>44</v>
      </c>
    </row>
    <row r="3" spans="1:5" ht="42" x14ac:dyDescent="0.2">
      <c r="A3" s="2" t="s">
        <v>45</v>
      </c>
      <c r="B3" s="2" t="s">
        <v>46</v>
      </c>
      <c r="C3" s="2" t="s">
        <v>47</v>
      </c>
      <c r="D3" s="2" t="s">
        <v>48</v>
      </c>
      <c r="E3" s="2" t="s">
        <v>49</v>
      </c>
    </row>
    <row r="4" spans="1:5" ht="56" x14ac:dyDescent="0.2">
      <c r="A4" s="2" t="s">
        <v>50</v>
      </c>
      <c r="B4" s="2" t="s">
        <v>51</v>
      </c>
      <c r="C4" s="2" t="s">
        <v>52</v>
      </c>
      <c r="D4" s="2" t="s">
        <v>53</v>
      </c>
      <c r="E4" s="2" t="s">
        <v>54</v>
      </c>
    </row>
    <row r="5" spans="1:5" ht="42" x14ac:dyDescent="0.2">
      <c r="A5" s="2" t="s">
        <v>55</v>
      </c>
      <c r="B5" s="2" t="s">
        <v>56</v>
      </c>
      <c r="C5" s="2" t="s">
        <v>57</v>
      </c>
      <c r="D5" s="2" t="s">
        <v>58</v>
      </c>
      <c r="E5" s="2" t="s">
        <v>59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"/>
  <sheetViews>
    <sheetView tabSelected="1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35" customWidth="1"/>
    <col min="2" max="3" width="25" customWidth="1"/>
    <col min="4" max="4" width="35" customWidth="1"/>
  </cols>
  <sheetData>
    <row r="1" spans="1:4" ht="28" customHeight="1" x14ac:dyDescent="0.2">
      <c r="A1" s="1" t="s">
        <v>60</v>
      </c>
      <c r="B1" s="1" t="s">
        <v>61</v>
      </c>
      <c r="C1" s="1" t="s">
        <v>62</v>
      </c>
      <c r="D1" s="1" t="s">
        <v>63</v>
      </c>
    </row>
    <row r="2" spans="1:4" x14ac:dyDescent="0.2">
      <c r="A2" s="2" t="s">
        <v>64</v>
      </c>
      <c r="B2" s="5">
        <v>9900</v>
      </c>
      <c r="C2" s="5">
        <v>14900</v>
      </c>
      <c r="D2" s="2" t="s">
        <v>65</v>
      </c>
    </row>
    <row r="3" spans="1:4" ht="28" x14ac:dyDescent="0.2">
      <c r="A3" s="2" t="s">
        <v>66</v>
      </c>
      <c r="B3" s="5">
        <f>((Munkaido_kalkulator!B2*Munkaido_kalkulator!B3*0.6)+(Munkaido_kalkulator!B2*Munkaido_kalkulator!B4*0.8)+Munkaido_kalkulator!B7*0.7)*Munkaido_kalkulator!B5</f>
        <v>106400.00000000001</v>
      </c>
      <c r="C3" s="5">
        <f>(Flotta_kalkulator!B2*Flotta_kalkulator!B3*0.7)*Flotta_kalkulator!B4</f>
        <v>44100</v>
      </c>
      <c r="D3" s="2" t="s">
        <v>67</v>
      </c>
    </row>
    <row r="4" spans="1:4" ht="28" x14ac:dyDescent="0.2">
      <c r="A4" s="2" t="s">
        <v>68</v>
      </c>
      <c r="B4" s="5">
        <f>Munkaido_kalkulator!B6*0.8</f>
        <v>12000</v>
      </c>
      <c r="C4" s="5">
        <f>Flotta_kalkulator!B5*0.9</f>
        <v>22500</v>
      </c>
      <c r="D4" s="2" t="s">
        <v>69</v>
      </c>
    </row>
    <row r="5" spans="1:4" ht="28" x14ac:dyDescent="0.2">
      <c r="A5" s="2" t="s">
        <v>70</v>
      </c>
      <c r="B5" s="5">
        <v>0</v>
      </c>
      <c r="C5" s="5">
        <f>Flotta_kalkulator!B6*0.7</f>
        <v>14000</v>
      </c>
      <c r="D5" s="2" t="s">
        <v>71</v>
      </c>
    </row>
    <row r="6" spans="1:4" ht="28" x14ac:dyDescent="0.2">
      <c r="A6" s="2" t="s">
        <v>72</v>
      </c>
      <c r="B6" s="6">
        <f>SUM(B3:B5)</f>
        <v>118400.00000000001</v>
      </c>
      <c r="C6" s="6">
        <f>SUM(C3:C5)</f>
        <v>80600</v>
      </c>
      <c r="D6" s="2" t="s">
        <v>73</v>
      </c>
    </row>
    <row r="7" spans="1:4" ht="28" x14ac:dyDescent="0.2">
      <c r="A7" s="2" t="s">
        <v>74</v>
      </c>
      <c r="B7" s="6">
        <f>B6-B2</f>
        <v>108500.00000000001</v>
      </c>
      <c r="C7" s="6">
        <f>C6-C2</f>
        <v>65700</v>
      </c>
      <c r="D7" s="2" t="s">
        <v>75</v>
      </c>
    </row>
    <row r="8" spans="1:4" x14ac:dyDescent="0.2">
      <c r="A8" s="2" t="s">
        <v>76</v>
      </c>
      <c r="B8" s="7">
        <f>B7/B2</f>
        <v>10.95959595959596</v>
      </c>
      <c r="C8" s="7">
        <f>C7/C2</f>
        <v>4.4093959731543624</v>
      </c>
      <c r="D8" s="2" t="s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Munkaido_kalkulator</vt:lpstr>
      <vt:lpstr>Flotta_kalkulator</vt:lpstr>
      <vt:lpstr>Dontesi_matrix</vt:lpstr>
      <vt:lpstr>SaaS_ROI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Bálint Dávid</cp:lastModifiedBy>
  <dcterms:created xsi:type="dcterms:W3CDTF">2026-06-25T20:03:22Z</dcterms:created>
  <dcterms:modified xsi:type="dcterms:W3CDTF">2026-06-25T20:03:22Z</dcterms:modified>
</cp:coreProperties>
</file>